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2"/>
  </bookViews>
  <sheets>
    <sheet name="Sheet1" sheetId="1" r:id="rId1"/>
    <sheet name="criteri 0-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<sst xmlns="http://schemas.openxmlformats.org/spreadsheetml/2006/main" count="313" uniqueCount="203">
  <si>
    <t xml:space="preserve">criteri ponderali per l'assegnazione dei contributi alle associazioni culturali e sportive </t>
  </si>
  <si>
    <t>Criterio</t>
  </si>
  <si>
    <t>Indicatore</t>
  </si>
  <si>
    <t>Attribuzione punteggio</t>
  </si>
  <si>
    <t>valenza culturale, artistica ed ambientale (attività fuori dal calendario estivo)</t>
  </si>
  <si>
    <t>Da 0 a 10</t>
  </si>
  <si>
    <t>Eventi o iniziative proposti da</t>
  </si>
  <si>
    <t>Da 1 a 3</t>
  </si>
  <si>
    <t>Eventi o iniziative in collaborazione</t>
  </si>
  <si>
    <t>Buona riuscita del'evento</t>
  </si>
  <si>
    <t>poca partecipazione</t>
  </si>
  <si>
    <t>0-10</t>
  </si>
  <si>
    <t>molta partecipazione</t>
  </si>
  <si>
    <t>tanta partecipazione</t>
  </si>
  <si>
    <t xml:space="preserve">Aderenza agli obiettivi del bando </t>
  </si>
  <si>
    <t>Obiettivo 1</t>
  </si>
  <si>
    <t xml:space="preserve">1) Promozione di una città a misura di bambini, giovani e anziani. Programmazione di laboratori, animazione culturale, spettacolo e sport rivolte a tutti i cittadini offrendo opportunità di incontro e socializzazione.
 </t>
  </si>
  <si>
    <t>Obiettivo 2 Sviluppare una visione comune per una città sostenibile. Promozione della mobilità sostenibile per la scoperta dei beni culturali e ambientali attraverso la valorizzazione e visite guidate tra gli antichi “chiani”, la costa, i margi e le sciare.</t>
  </si>
  <si>
    <t>obiettivo3 Promuovere la produzione e il consumo di prodotti a km zero e biologico. Promozione delle produzioni locali, con particolare attenzione alla produzione biologica. Laboratori, sagre e itinerari eno-gastronomici.</t>
  </si>
  <si>
    <t xml:space="preserve">Obiettivo 4 Applicare i principi per una progettazione di arredo urbano sostenibile. Realizzazione di strutture idonee allo svolgimento di attività di animazione di spettacolo che possano fungere da spazi informativi e promozionali, attraverso contratti di sponsorizzazione. Progettazione di opere di arredo urbano per piazza Biscione e la fascia costiera che si ispirino all'uso di materiali da riciclo e materiali ecosostenibili.
 </t>
  </si>
  <si>
    <t xml:space="preserve">Proporzionale ai punti di ogni associazione: si divide l’importo totale disponibile per la somma dei punti e si moltiplica per i </t>
  </si>
  <si>
    <t xml:space="preserve">punti di ogni associazione: </t>
  </si>
  <si>
    <t xml:space="preserve">Es. importo totale disponibile: € 15.000,00 </t>
  </si>
  <si>
    <t xml:space="preserve">Punti associazione X = 12 </t>
  </si>
  <si>
    <t xml:space="preserve">Punti totali (somma delle varie associazioni): 150 </t>
  </si>
  <si>
    <t xml:space="preserve">Contributo spettante all’associazione X = € 15.000,00 x 12/150 = € 1.200,00 </t>
  </si>
  <si>
    <t>Fino a 4 punti – nessun contributo</t>
  </si>
  <si>
    <t>Concessione contributi ad associazioni e privati per le realizzazioni di attività sportive, culturali, ambientali, volontariato, annualità 2014</t>
  </si>
  <si>
    <t>fuori bando</t>
  </si>
  <si>
    <t>bando estate 2014</t>
  </si>
  <si>
    <t>punteggio</t>
  </si>
  <si>
    <t>valenza culturale, artistica, ambientale 0-10</t>
  </si>
  <si>
    <t>valenza culturale, artistica, ambientale, sport 0-10</t>
  </si>
  <si>
    <t>entità spese certificate 0-10</t>
  </si>
  <si>
    <t>iniziative proposte da 1-2-3 anni 0-3</t>
  </si>
  <si>
    <t>eventi o iniziative in collaborazione 0-1</t>
  </si>
  <si>
    <t>Buona riuscita ATTIVITà/dell'evento- numero partecipanti 0-10</t>
  </si>
  <si>
    <t>1) Promozione di una città a misura di bambini, giovani e anziani. Programmazione di laboratori, animazione culturale, spettacolo e sport rivolte a tutti i cittadini offrendo opportunità di incontro e socializzazione.
0-10</t>
  </si>
  <si>
    <t>Obiettivo 2 Sviluppare una visione comune per una città sostenibile. Promozione della mobilità sostenibile per la scoperta dei beni culturali e ambientali attraverso la valorizzazione e visite guidate tra gli antichi “chiani”, la costa, i margi e le sciare. DA 0-10</t>
  </si>
  <si>
    <t>obiettivo3 Promuovere la produzione e il consumo di prodotti a km zero e biologico. Promozione delle produzioni locali, con particolare attenzione alla produzione biologica. Laboratori, sagre e itinerari eno-gastronomici. DA 0 a 10</t>
  </si>
  <si>
    <t>Obiettivo 4 Applicare i principi per una progettazione di arredo urbano sostenibile. Realizzazione di strutture idonee allo svolgimento di attività di animazione di spettacolo che possano fungere da spazi informativi e promozionali, attraverso contratti di sponsorizzazione. Progettazione di opere di arredo urbano per piazza Biscione e la fascia costiera che si ispirino all'uso di materiali da riciclo e materiali ecosostenibili.
 Da 0 a 10</t>
  </si>
  <si>
    <t>totale contributo</t>
  </si>
  <si>
    <t>PUNTI TOTALI 252</t>
  </si>
  <si>
    <t>TOT 27.800</t>
  </si>
  <si>
    <t>Contributo associazioni e privati 2014</t>
  </si>
  <si>
    <t>totale per associazione</t>
  </si>
  <si>
    <t>Nome Ente, Associazione o privato</t>
  </si>
  <si>
    <t xml:space="preserve">Attività anno 2014 </t>
  </si>
  <si>
    <t>presidente Associazione/privato</t>
  </si>
  <si>
    <t>Asd Karting Triscina</t>
  </si>
  <si>
    <t>Gran Premio Karting Petrosino</t>
  </si>
  <si>
    <t>prot. N 13647 del 20 ottobre 2014</t>
  </si>
  <si>
    <t>Gaspare Anastasi</t>
  </si>
  <si>
    <t>Gruppo Musa</t>
  </si>
  <si>
    <t xml:space="preserve">Beach Clean Up </t>
  </si>
  <si>
    <t>Francesco Zingale</t>
  </si>
  <si>
    <t>colonia</t>
  </si>
  <si>
    <t>Ass. Diapason</t>
  </si>
  <si>
    <t>Concerto di Natale 2013/14</t>
  </si>
  <si>
    <t>prot. N 14761 del 7 novembre 2014</t>
  </si>
  <si>
    <t>Francesco Pavia</t>
  </si>
  <si>
    <t>Dixland on the road primavera</t>
  </si>
  <si>
    <t>Concerto jazz on the beach</t>
  </si>
  <si>
    <t>Diapason Music School in concerto</t>
  </si>
  <si>
    <t>Concerto Musica Classic</t>
  </si>
  <si>
    <t>dixland on the road</t>
  </si>
  <si>
    <t>Ass. Nazionale Carabinieri “P. Morici”</t>
  </si>
  <si>
    <t>ANNIVERSARIO REPUBBLICA</t>
  </si>
  <si>
    <t>prot n 14005 del 24 ottobre 2014</t>
  </si>
  <si>
    <t>Vincenzo Licari</t>
  </si>
  <si>
    <t>Musica dal Vivo</t>
  </si>
  <si>
    <t>ASD Hobby Passion</t>
  </si>
  <si>
    <t>Trofeo Automodelli radiocomandati</t>
  </si>
  <si>
    <t>prot. N 14708 del 6 novembre 2014</t>
  </si>
  <si>
    <t>Salvatore Messina</t>
  </si>
  <si>
    <t xml:space="preserve">Ready Made </t>
  </si>
  <si>
    <t>Mostra arte oasi Zone e laboratorio</t>
  </si>
  <si>
    <t>Carla Ricevuto</t>
  </si>
  <si>
    <t>0</t>
  </si>
  <si>
    <t>Ass. Nuova Era Petrosino</t>
  </si>
  <si>
    <t xml:space="preserve">III Festa du Gnocculo </t>
  </si>
  <si>
    <t>PROT. N. 15712 DEL 17 NOVEMBRE 2013</t>
  </si>
  <si>
    <t>Pecorella Nicola Massimiliano</t>
  </si>
  <si>
    <t>PROT. N. 15712 DEL 17 NOVEMBRE 2014</t>
  </si>
  <si>
    <t>ASD Mare Club</t>
  </si>
  <si>
    <t>Petrosino Urban trail , I Memorial Mario Li Causi</t>
  </si>
  <si>
    <t>prot. n. 17040 del 10 dicembre 2013</t>
  </si>
  <si>
    <t>Martinico Irene</t>
  </si>
  <si>
    <t>attività accompagnamento stage info point</t>
  </si>
  <si>
    <t>prot. n. 17040 del 10 dicembre 2014</t>
  </si>
  <si>
    <t>Ferragosto in spiaggia</t>
  </si>
  <si>
    <t>Auser Petrosino</t>
  </si>
  <si>
    <t>Volontariamo in musica</t>
  </si>
  <si>
    <t>prot.n 14213 del 28 ottobre 2012</t>
  </si>
  <si>
    <t>Nicolò Anastasi</t>
  </si>
  <si>
    <t>Anziani al mare/colonia estiva</t>
  </si>
  <si>
    <t>prot.n 14213 del 28 ottobre 2013</t>
  </si>
  <si>
    <t>Festa dell'Olio</t>
  </si>
  <si>
    <t>prot.n 14213 del 28 ottobre 2014</t>
  </si>
  <si>
    <t>Ass. new wave</t>
  </si>
  <si>
    <t>Arockamo</t>
  </si>
  <si>
    <t>prot.n 15717 del 17 novembre 2012</t>
  </si>
  <si>
    <t>fare ambiente</t>
  </si>
  <si>
    <t xml:space="preserve">passeggiata ecologica – </t>
  </si>
  <si>
    <t>prot.n. 13337 del 14 ottobre 2012</t>
  </si>
  <si>
    <t>Giada Di Girolamo</t>
  </si>
  <si>
    <t xml:space="preserve">beach Clean Up </t>
  </si>
  <si>
    <t>prot.n. 13337 del 14 ottobre 2013</t>
  </si>
  <si>
    <t>Laboratorio giochi in spiaggia</t>
  </si>
  <si>
    <t>prot.n. 13337 del 14 ottobre 2014</t>
  </si>
  <si>
    <t>ASD pinnanobilis divers Club</t>
  </si>
  <si>
    <t>IMMERSIONE STATUETTA</t>
  </si>
  <si>
    <t>Mariano Pulizzi</t>
  </si>
  <si>
    <t>Comitato Parrocchia S. Giuseppe</t>
  </si>
  <si>
    <t>concerto in onore madonna</t>
  </si>
  <si>
    <t>ass. Iuvenes</t>
  </si>
  <si>
    <t>III sagra della melanzana</t>
  </si>
  <si>
    <t>PROT. N 15956 DEL 20 NOVEMBRE 2012</t>
  </si>
  <si>
    <t>Marino Sergio</t>
  </si>
  <si>
    <t>Presepe natale 2014</t>
  </si>
  <si>
    <t>Comitato Carnevale Petrosino</t>
  </si>
  <si>
    <t>Natale 2014</t>
  </si>
  <si>
    <t>Antonella Putaggio</t>
  </si>
  <si>
    <t>summer carnival</t>
  </si>
  <si>
    <t>prot. N 15709 del 17 novembre 2013</t>
  </si>
  <si>
    <t>ass, culturale gruppo folk torre sibiliana</t>
  </si>
  <si>
    <t>sagra della sfincia e notte folk</t>
  </si>
  <si>
    <t>Ass. Cluster</t>
  </si>
  <si>
    <t>serata musica live</t>
  </si>
  <si>
    <t>prot.n 16559 del 1 dicembre 2013</t>
  </si>
  <si>
    <t>ASD MBT I cani randagi</t>
  </si>
  <si>
    <t xml:space="preserve">spinning sotto le stelle </t>
  </si>
  <si>
    <t>luciano brelich</t>
  </si>
  <si>
    <t>raduno mountain bike</t>
  </si>
  <si>
    <t>Ass. Nazionale Vigili del Fuoco in Concedo “volontariato e protezione civile” Petrosino</t>
  </si>
  <si>
    <t>Protezione civile musica live dimostrazioni</t>
  </si>
  <si>
    <t>prot.n 13952 del 23 ottobre 2014</t>
  </si>
  <si>
    <t>Angelo Rizzo</t>
  </si>
  <si>
    <t>terremoto io non rischio</t>
  </si>
  <si>
    <t>prot.n 13952 del 23 ottobre 2015</t>
  </si>
  <si>
    <t>Campo scuola anch'io sono la protezione civile</t>
  </si>
  <si>
    <t>prot.n 13952 del 23 ottobre 2016</t>
  </si>
  <si>
    <t>AD Scacchi lilybetana</t>
  </si>
  <si>
    <t>scacchi in piazza</t>
  </si>
  <si>
    <t>Prot, 14021 del 24 ottobre 2012</t>
  </si>
  <si>
    <t>Daniele Giacalone</t>
  </si>
  <si>
    <t>Gara di Pesca e sagra del pescato</t>
  </si>
  <si>
    <t>auto e motocicli sport club d'epoca</t>
  </si>
  <si>
    <t>gimkana e sfilata auto d'epoca</t>
  </si>
  <si>
    <t>prot.n. 16085 del 24 novembre 2011</t>
  </si>
  <si>
    <t>A.S.D. Pugilistica Van Damme</t>
  </si>
  <si>
    <t>esibizione arti marziali</t>
  </si>
  <si>
    <t>prot. N 17243 del 12 dicembre 2011</t>
  </si>
  <si>
    <t>Sammartano Vita</t>
  </si>
  <si>
    <t>Ass. misericordia</t>
  </si>
  <si>
    <t>Attività giornaliera colonia</t>
  </si>
  <si>
    <t>Ass cult. Gli amici di Caterina</t>
  </si>
  <si>
    <t>Ass. di volontariato Guardie ambientali Trinacria</t>
  </si>
  <si>
    <t>proloco</t>
  </si>
  <si>
    <t>Petrosino di scena</t>
  </si>
  <si>
    <t>Ass. network</t>
  </si>
  <si>
    <t>serata in memoria di Paolo borsellino</t>
  </si>
  <si>
    <t>prot. N15404 del 13 novembre 2010</t>
  </si>
  <si>
    <t>Nino Amadore</t>
  </si>
  <si>
    <t xml:space="preserve">Associazione Sportiva Max Sport Team </t>
  </si>
  <si>
    <t>Richiesta di contributo per attività sportiva di tennis, mini tennis e beach tennis per attività da svolgere nel 2015</t>
  </si>
  <si>
    <t>prot n 15994 del 20 novembre 2010</t>
  </si>
  <si>
    <t>Romeo Michele Massimo</t>
  </si>
  <si>
    <t>asd Bocciofila Petrosino</t>
  </si>
  <si>
    <t>Richiesta di contributo per attività sportiva</t>
  </si>
  <si>
    <t>prot. N 15993 del 20 novembre 2010</t>
  </si>
  <si>
    <t xml:space="preserve">Ignazio Angileri </t>
  </si>
  <si>
    <t>Petros-sinis</t>
  </si>
  <si>
    <t>Processione – rappresentazione sacra.</t>
  </si>
  <si>
    <t>Emiliano Gaspare</t>
  </si>
  <si>
    <t>Arch Graziana Genna</t>
  </si>
  <si>
    <t>arredo litorale e piazza</t>
  </si>
  <si>
    <t>Graziana Genna</t>
  </si>
  <si>
    <t>Graziana Arredo piazza</t>
  </si>
  <si>
    <t>Navarra Editore</t>
  </si>
  <si>
    <t>presentazione libri estate 2014</t>
  </si>
  <si>
    <t>navarra</t>
  </si>
  <si>
    <t>TOTALE</t>
  </si>
  <si>
    <t>in riferimento alle Delibere della G.M. N. 171/13, N 84/13 E N. 13/14. Convenzioni con le associazioni di volontariato, per l'espletamento di attività di collaborazione con il corpo di polizia municipale, nonché per la tutela e vigilanza ambientale anno 2014</t>
  </si>
  <si>
    <t>Sede</t>
  </si>
  <si>
    <t>Rappresentante legale</t>
  </si>
  <si>
    <t>data convenzione P.M.</t>
  </si>
  <si>
    <t>data disdetta</t>
  </si>
  <si>
    <t>buona riuscita dell'attività svolta  e continuità 0-10</t>
  </si>
  <si>
    <t xml:space="preserve"> Nome convenzione</t>
  </si>
  <si>
    <t>totale</t>
  </si>
  <si>
    <t>Contributo 2013</t>
  </si>
  <si>
    <t>Contributo in base al PUNTEGGIO</t>
  </si>
  <si>
    <t>Ass.Guardie ambientali Trinacria</t>
  </si>
  <si>
    <t>Vi Dante Alighieri 25, Petrosino</t>
  </si>
  <si>
    <t>Indelicato Giuseppe</t>
  </si>
  <si>
    <t>-</t>
  </si>
  <si>
    <t>tutela e vigilanza ambientale</t>
  </si>
  <si>
    <t>Ass. CPA siciliano</t>
  </si>
  <si>
    <t>manifestazioni turstiche, servizio scuola</t>
  </si>
  <si>
    <t>Associazione europea operatori di polizia</t>
  </si>
  <si>
    <t>via Cafiso n.307, Petrosino</t>
  </si>
  <si>
    <t>Vincenzo Zichichi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</si>
</sst>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€-410]\ #,##0.00;[Red]\-[$€-410]\ #,##0.00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164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justify" vertical="center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inden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justify" vertical="center" indent="1"/>
    </xf>
    <xf numFmtId="0" fontId="1" fillId="0" borderId="1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indent="1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 indent="1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 indent="1"/>
    </xf>
    <xf numFmtId="0" fontId="0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justify" vertical="center" indent="1"/>
    </xf>
    <xf numFmtId="0" fontId="1" fillId="35" borderId="10" xfId="0" applyFont="1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 vertical="center" indent="1"/>
    </xf>
    <xf numFmtId="0" fontId="0" fillId="33" borderId="10" xfId="0" applyFont="1" applyFill="1" applyBorder="1" applyAlignment="1">
      <alignment horizontal="justify" vertical="center"/>
    </xf>
    <xf numFmtId="165" fontId="0" fillId="35" borderId="10" xfId="0" applyNumberFormat="1" applyFont="1" applyFill="1" applyBorder="1" applyAlignment="1">
      <alignment horizontal="justify" vertical="center"/>
    </xf>
    <xf numFmtId="0" fontId="0" fillId="35" borderId="0" xfId="0" applyFont="1" applyFill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165" fontId="0" fillId="0" borderId="13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indent="1"/>
    </xf>
    <xf numFmtId="0" fontId="0" fillId="35" borderId="10" xfId="0" applyFont="1" applyFill="1" applyBorder="1" applyAlignment="1">
      <alignment/>
    </xf>
    <xf numFmtId="165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justify" vertical="center" wrapText="1"/>
    </xf>
    <xf numFmtId="165" fontId="3" fillId="35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justify" vertical="center" indent="1"/>
    </xf>
    <xf numFmtId="0" fontId="2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horizontal="justify" vertical="center" indent="1"/>
    </xf>
    <xf numFmtId="0" fontId="2" fillId="0" borderId="10" xfId="0" applyFont="1" applyFill="1" applyBorder="1" applyAlignment="1">
      <alignment horizontal="justify" vertical="center" indent="1"/>
    </xf>
    <xf numFmtId="0" fontId="2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indent="1"/>
    </xf>
    <xf numFmtId="0" fontId="2" fillId="35" borderId="1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indent="1"/>
    </xf>
    <xf numFmtId="0" fontId="1" fillId="0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indent="1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/>
    </xf>
    <xf numFmtId="0" fontId="1" fillId="35" borderId="0" xfId="0" applyFont="1" applyFill="1" applyBorder="1" applyAlignment="1">
      <alignment horizontal="justify" vertical="center" indent="1"/>
    </xf>
    <xf numFmtId="164" fontId="0" fillId="35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/>
    </xf>
    <xf numFmtId="12" fontId="0" fillId="0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zoomScalePageLayoutView="0" workbookViewId="0" topLeftCell="A1">
      <selection activeCell="D8" sqref="D8"/>
    </sheetView>
  </sheetViews>
  <sheetFormatPr defaultColWidth="41.28125" defaultRowHeight="12.75"/>
  <cols>
    <col min="1" max="2" width="41.28125" style="1" customWidth="1"/>
    <col min="3" max="3" width="21.57421875" style="1" customWidth="1"/>
    <col min="4" max="16384" width="41.28125" style="1" customWidth="1"/>
  </cols>
  <sheetData>
    <row r="1" ht="25.5">
      <c r="A1" s="1" t="s">
        <v>0</v>
      </c>
    </row>
    <row r="2" spans="1:4" s="3" customFormat="1" ht="25.5">
      <c r="A2" s="2" t="s">
        <v>1</v>
      </c>
      <c r="B2" s="2" t="s">
        <v>2</v>
      </c>
      <c r="C2" s="2" t="s">
        <v>3</v>
      </c>
      <c r="D2"/>
    </row>
    <row r="3" spans="1:4" s="3" customFormat="1" ht="12.75">
      <c r="A3" s="2"/>
      <c r="B3" s="2"/>
      <c r="C3" s="2"/>
      <c r="D3"/>
    </row>
    <row r="4" spans="1:4" s="3" customFormat="1" ht="25.5">
      <c r="A4" s="2" t="s">
        <v>4</v>
      </c>
      <c r="B4" s="2"/>
      <c r="C4" s="2" t="s">
        <v>5</v>
      </c>
      <c r="D4"/>
    </row>
    <row r="5" spans="1:4" s="3" customFormat="1" ht="12.75">
      <c r="A5" s="2" t="s">
        <v>6</v>
      </c>
      <c r="B5" s="2"/>
      <c r="C5" s="4" t="s">
        <v>7</v>
      </c>
      <c r="D5"/>
    </row>
    <row r="6" spans="1:4" s="3" customFormat="1" ht="12.75">
      <c r="A6" s="2"/>
      <c r="B6" s="2"/>
      <c r="C6" s="2"/>
      <c r="D6"/>
    </row>
    <row r="7" spans="1:4" s="3" customFormat="1" ht="12.75">
      <c r="A7" s="2"/>
      <c r="B7" s="2"/>
      <c r="C7" s="2"/>
      <c r="D7"/>
    </row>
    <row r="8" spans="1:4" s="3" customFormat="1" ht="84.75" customHeight="1">
      <c r="A8" s="2" t="s">
        <v>8</v>
      </c>
      <c r="B8" s="2"/>
      <c r="C8" s="2">
        <v>1</v>
      </c>
      <c r="D8"/>
    </row>
    <row r="9" spans="1:4" s="3" customFormat="1" ht="12.75">
      <c r="A9" s="2" t="s">
        <v>9</v>
      </c>
      <c r="B9" s="5" t="s">
        <v>10</v>
      </c>
      <c r="C9" s="6" t="s">
        <v>11</v>
      </c>
      <c r="D9"/>
    </row>
    <row r="10" spans="1:4" s="3" customFormat="1" ht="12.75">
      <c r="A10" s="2"/>
      <c r="B10" s="2" t="s">
        <v>12</v>
      </c>
      <c r="C10" s="7"/>
      <c r="D10"/>
    </row>
    <row r="11" spans="1:3" s="3" customFormat="1" ht="12.75">
      <c r="A11" s="2"/>
      <c r="B11" s="2" t="s">
        <v>13</v>
      </c>
      <c r="C11" s="7"/>
    </row>
    <row r="12" spans="1:3" s="3" customFormat="1" ht="12.75">
      <c r="A12" s="2"/>
      <c r="B12" s="2"/>
      <c r="C12" s="2"/>
    </row>
    <row r="13" spans="1:3" s="3" customFormat="1" ht="12.75">
      <c r="A13" s="2"/>
      <c r="B13" s="2"/>
      <c r="C13" s="2"/>
    </row>
    <row r="14" spans="1:3" s="3" customFormat="1" ht="12.75">
      <c r="A14" s="2"/>
      <c r="B14" s="2"/>
      <c r="C14" s="2"/>
    </row>
    <row r="15" spans="1:3" s="3" customFormat="1" ht="12.75">
      <c r="A15" s="2"/>
      <c r="B15" s="2"/>
      <c r="C15" s="2"/>
    </row>
    <row r="16" spans="1:3" s="3" customFormat="1" ht="12.75">
      <c r="A16" s="2" t="s">
        <v>14</v>
      </c>
      <c r="B16" s="2" t="s">
        <v>15</v>
      </c>
      <c r="C16" s="2" t="s">
        <v>5</v>
      </c>
    </row>
    <row r="17" spans="1:3" s="3" customFormat="1" ht="89.25">
      <c r="A17" s="2"/>
      <c r="B17" s="8" t="s">
        <v>16</v>
      </c>
      <c r="C17" s="2"/>
    </row>
    <row r="18" spans="1:3" s="3" customFormat="1" ht="12.75">
      <c r="A18" s="2"/>
      <c r="B18" s="2"/>
      <c r="C18" s="2"/>
    </row>
    <row r="19" spans="1:3" s="3" customFormat="1" ht="89.25">
      <c r="A19" s="2"/>
      <c r="B19" s="2" t="s">
        <v>17</v>
      </c>
      <c r="C19" s="2"/>
    </row>
    <row r="20" spans="1:3" s="3" customFormat="1" ht="12.75">
      <c r="A20" s="2"/>
      <c r="B20" s="2"/>
      <c r="C20" s="2"/>
    </row>
    <row r="21" spans="1:3" s="3" customFormat="1" ht="12.75">
      <c r="A21" s="2"/>
      <c r="B21" s="2"/>
      <c r="C21" s="2"/>
    </row>
    <row r="22" spans="1:3" s="3" customFormat="1" ht="76.5">
      <c r="A22" s="2"/>
      <c r="B22" s="2" t="s">
        <v>18</v>
      </c>
      <c r="C22" s="2"/>
    </row>
    <row r="23" spans="1:3" s="3" customFormat="1" ht="12.75">
      <c r="A23" s="2"/>
      <c r="B23" s="2"/>
      <c r="C23" s="2"/>
    </row>
    <row r="24" spans="1:3" s="3" customFormat="1" ht="12.75">
      <c r="A24" s="2"/>
      <c r="B24" s="2"/>
      <c r="C24" s="2"/>
    </row>
    <row r="25" spans="1:3" s="3" customFormat="1" ht="153">
      <c r="A25" s="2"/>
      <c r="B25" s="8" t="s">
        <v>19</v>
      </c>
      <c r="C25" s="2"/>
    </row>
    <row r="26" s="3" customFormat="1" ht="12.75"/>
    <row r="27" s="3" customFormat="1" ht="12.75"/>
    <row r="28" s="3" customFormat="1" ht="12.75"/>
    <row r="29" s="3" customFormat="1" ht="38.25">
      <c r="A29" s="3" t="s">
        <v>20</v>
      </c>
    </row>
    <row r="30" s="3" customFormat="1" ht="12.75"/>
    <row r="31" s="3" customFormat="1" ht="12.75"/>
    <row r="32" s="3" customFormat="1" ht="12.75">
      <c r="A32" s="3" t="s">
        <v>21</v>
      </c>
    </row>
    <row r="33" s="3" customFormat="1" ht="12.75">
      <c r="A33" s="3" t="s">
        <v>22</v>
      </c>
    </row>
    <row r="34" s="3" customFormat="1" ht="12.75">
      <c r="A34" s="3" t="s">
        <v>23</v>
      </c>
    </row>
    <row r="35" s="3" customFormat="1" ht="25.5">
      <c r="A35" s="3" t="s">
        <v>24</v>
      </c>
    </row>
    <row r="36" s="3" customFormat="1" ht="25.5">
      <c r="A36" s="3" t="s">
        <v>25</v>
      </c>
    </row>
    <row r="37" s="3" customFormat="1" ht="12.75">
      <c r="A37" s="3" t="s">
        <v>26</v>
      </c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zoomScale="90" zoomScaleNormal="90" zoomScalePageLayoutView="0" workbookViewId="0" topLeftCell="C1">
      <selection activeCell="R38" sqref="R38"/>
    </sheetView>
  </sheetViews>
  <sheetFormatPr defaultColWidth="11.57421875" defaultRowHeight="12.75"/>
  <cols>
    <col min="1" max="1" width="39.00390625" style="9" customWidth="1"/>
    <col min="2" max="2" width="40.7109375" style="10" customWidth="1"/>
    <col min="3" max="3" width="27.421875" style="10" customWidth="1"/>
    <col min="4" max="4" width="27.421875" style="11" customWidth="1"/>
    <col min="5" max="5" width="13.57421875" style="11" customWidth="1"/>
    <col min="6" max="6" width="13.57421875" style="12" customWidth="1"/>
    <col min="7" max="7" width="13.140625" style="12" customWidth="1"/>
    <col min="8" max="8" width="13.140625" style="13" customWidth="1"/>
    <col min="9" max="9" width="12.57421875" style="13" customWidth="1"/>
    <col min="10" max="10" width="17.00390625" style="13" customWidth="1"/>
    <col min="11" max="11" width="21.421875" style="13" customWidth="1"/>
    <col min="12" max="12" width="21.8515625" style="13" customWidth="1"/>
    <col min="13" max="13" width="21.28125" style="13" customWidth="1"/>
    <col min="14" max="14" width="37.7109375" style="13" customWidth="1"/>
    <col min="15" max="15" width="11.57421875" style="13" customWidth="1"/>
    <col min="16" max="16" width="33.7109375" style="9" customWidth="1"/>
    <col min="17" max="17" width="21.57421875" style="14" customWidth="1"/>
    <col min="18" max="18" width="18.00390625" style="15" customWidth="1"/>
    <col min="19" max="19" width="47.7109375" style="13" customWidth="1"/>
    <col min="20" max="16384" width="11.57421875" style="13" customWidth="1"/>
  </cols>
  <sheetData>
    <row r="1" spans="1:19" ht="123" customHeight="1">
      <c r="A1" s="16" t="s">
        <v>27</v>
      </c>
      <c r="B1" s="17"/>
      <c r="C1" s="17"/>
      <c r="D1" s="18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16"/>
      <c r="Q1" s="21"/>
      <c r="R1" s="20"/>
      <c r="S1" s="20"/>
    </row>
    <row r="2" spans="1:19" ht="12.75">
      <c r="A2" s="16"/>
      <c r="B2" s="17"/>
      <c r="C2" s="17"/>
      <c r="D2" s="18"/>
      <c r="E2" s="18" t="s">
        <v>28</v>
      </c>
      <c r="F2" s="22" t="s">
        <v>29</v>
      </c>
      <c r="G2" s="22"/>
      <c r="H2" s="23"/>
      <c r="I2" s="23"/>
      <c r="J2" s="23"/>
      <c r="K2" s="23"/>
      <c r="L2" s="23"/>
      <c r="M2" s="23"/>
      <c r="N2" s="20"/>
      <c r="O2" s="20" t="s">
        <v>30</v>
      </c>
      <c r="P2" s="16"/>
      <c r="Q2" s="21"/>
      <c r="R2" s="20"/>
      <c r="S2" s="20"/>
    </row>
    <row r="3" spans="1:21" s="29" customFormat="1" ht="160.5" customHeight="1">
      <c r="A3" s="16"/>
      <c r="B3" s="17"/>
      <c r="C3" s="17"/>
      <c r="D3" s="18"/>
      <c r="E3" s="16" t="s">
        <v>31</v>
      </c>
      <c r="F3" s="24" t="s">
        <v>32</v>
      </c>
      <c r="G3" s="24" t="s">
        <v>33</v>
      </c>
      <c r="H3" s="25" t="s">
        <v>34</v>
      </c>
      <c r="I3" s="25" t="s">
        <v>35</v>
      </c>
      <c r="J3" s="25" t="s">
        <v>36</v>
      </c>
      <c r="K3" s="26" t="s">
        <v>37</v>
      </c>
      <c r="L3" s="26" t="s">
        <v>38</v>
      </c>
      <c r="M3" s="26" t="s">
        <v>39</v>
      </c>
      <c r="N3" s="26" t="s">
        <v>40</v>
      </c>
      <c r="O3" s="17"/>
      <c r="P3" s="16"/>
      <c r="Q3" s="27"/>
      <c r="R3" s="28" t="s">
        <v>41</v>
      </c>
      <c r="S3" s="28" t="s">
        <v>23</v>
      </c>
      <c r="T3" s="29" t="s">
        <v>42</v>
      </c>
      <c r="U3" s="29" t="s">
        <v>43</v>
      </c>
    </row>
    <row r="4" spans="1:19" ht="25.5">
      <c r="A4" s="16" t="s">
        <v>44</v>
      </c>
      <c r="B4" s="17"/>
      <c r="C4" s="17"/>
      <c r="D4" s="18"/>
      <c r="E4" s="18"/>
      <c r="F4" s="19"/>
      <c r="G4" s="19"/>
      <c r="H4" s="20"/>
      <c r="I4" s="20"/>
      <c r="J4" s="20"/>
      <c r="K4" s="20"/>
      <c r="L4" s="20"/>
      <c r="M4" s="20"/>
      <c r="N4" s="20"/>
      <c r="O4" s="20"/>
      <c r="P4" s="16" t="s">
        <v>44</v>
      </c>
      <c r="Q4" s="21" t="s">
        <v>45</v>
      </c>
      <c r="R4" s="20">
        <v>27800</v>
      </c>
      <c r="S4" s="28" t="s">
        <v>24</v>
      </c>
    </row>
    <row r="5" spans="1:19" ht="25.5">
      <c r="A5" s="16" t="s">
        <v>46</v>
      </c>
      <c r="B5" s="30" t="s">
        <v>47</v>
      </c>
      <c r="C5" s="30"/>
      <c r="D5" s="16" t="s">
        <v>48</v>
      </c>
      <c r="E5" s="16"/>
      <c r="F5" s="19"/>
      <c r="G5" s="19"/>
      <c r="H5" s="20"/>
      <c r="I5" s="20"/>
      <c r="J5" s="20"/>
      <c r="K5" s="20"/>
      <c r="L5" s="20"/>
      <c r="M5" s="20"/>
      <c r="N5" s="20"/>
      <c r="O5" s="20"/>
      <c r="P5" s="16" t="s">
        <v>46</v>
      </c>
      <c r="Q5" s="21"/>
      <c r="R5" s="20">
        <v>277</v>
      </c>
      <c r="S5" s="28" t="s">
        <v>25</v>
      </c>
    </row>
    <row r="6" spans="1:19" s="35" customFormat="1" ht="54.75" customHeight="1">
      <c r="A6" s="24" t="s">
        <v>49</v>
      </c>
      <c r="B6" s="25" t="s">
        <v>50</v>
      </c>
      <c r="C6" s="31" t="s">
        <v>51</v>
      </c>
      <c r="D6" s="32" t="s">
        <v>52</v>
      </c>
      <c r="E6" s="32">
        <v>0</v>
      </c>
      <c r="F6" s="24">
        <v>3</v>
      </c>
      <c r="G6" s="24">
        <v>0</v>
      </c>
      <c r="H6" s="31">
        <v>3</v>
      </c>
      <c r="I6" s="31">
        <v>0</v>
      </c>
      <c r="J6" s="31">
        <v>10</v>
      </c>
      <c r="K6" s="31">
        <v>10</v>
      </c>
      <c r="L6" s="31">
        <v>0</v>
      </c>
      <c r="M6" s="31">
        <v>0</v>
      </c>
      <c r="N6" s="31">
        <v>0</v>
      </c>
      <c r="O6" s="31">
        <f>SUM(F6:N6)</f>
        <v>26</v>
      </c>
      <c r="P6" s="24" t="s">
        <v>49</v>
      </c>
      <c r="Q6" s="33">
        <v>26</v>
      </c>
      <c r="R6" s="34">
        <f>(27800/264)*Q6</f>
        <v>2737.8787878787875</v>
      </c>
      <c r="S6" s="31"/>
    </row>
    <row r="7" spans="1:19" s="38" customFormat="1" ht="12.75">
      <c r="A7" s="16" t="s">
        <v>53</v>
      </c>
      <c r="B7" s="17" t="s">
        <v>54</v>
      </c>
      <c r="C7" s="36"/>
      <c r="D7" s="18" t="s">
        <v>55</v>
      </c>
      <c r="E7" s="18">
        <v>0</v>
      </c>
      <c r="F7" s="16">
        <v>1</v>
      </c>
      <c r="G7" s="16">
        <v>0</v>
      </c>
      <c r="H7" s="28">
        <v>3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f>SUM(F7:N7)</f>
        <v>4</v>
      </c>
      <c r="P7" s="16" t="s">
        <v>53</v>
      </c>
      <c r="Q7" s="33"/>
      <c r="R7" s="37"/>
      <c r="S7" s="28"/>
    </row>
    <row r="8" spans="1:19" ht="12.75">
      <c r="A8" s="16" t="s">
        <v>53</v>
      </c>
      <c r="B8" s="30" t="s">
        <v>56</v>
      </c>
      <c r="C8" s="39"/>
      <c r="D8" s="18" t="s">
        <v>55</v>
      </c>
      <c r="E8" s="18">
        <v>0</v>
      </c>
      <c r="F8" s="19">
        <v>0</v>
      </c>
      <c r="G8" s="19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f>SUM(E8:N8)</f>
        <v>1</v>
      </c>
      <c r="P8" s="16" t="s">
        <v>53</v>
      </c>
      <c r="Q8" s="21">
        <f>SUM(O7:O8)</f>
        <v>5</v>
      </c>
      <c r="R8" s="40">
        <f>(R4/R5)*Q8</f>
        <v>501.8050541516246</v>
      </c>
      <c r="S8" s="20"/>
    </row>
    <row r="9" spans="1:19" s="46" customFormat="1" ht="12.75">
      <c r="A9" s="24" t="s">
        <v>57</v>
      </c>
      <c r="B9" s="41" t="s">
        <v>58</v>
      </c>
      <c r="C9" s="42" t="s">
        <v>59</v>
      </c>
      <c r="D9" s="32" t="s">
        <v>60</v>
      </c>
      <c r="E9" s="32">
        <v>2</v>
      </c>
      <c r="F9" s="43">
        <v>0</v>
      </c>
      <c r="G9" s="43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f>SUM(E9:M9)</f>
        <v>2</v>
      </c>
      <c r="P9" s="24" t="s">
        <v>57</v>
      </c>
      <c r="Q9" s="21">
        <f>SUM(O9:O14)</f>
        <v>22</v>
      </c>
      <c r="R9" s="45">
        <f>(R4/R5)*Q9</f>
        <v>2207.9422382671482</v>
      </c>
      <c r="S9" s="44"/>
    </row>
    <row r="10" spans="1:19" s="46" customFormat="1" ht="12.75">
      <c r="A10" s="24" t="s">
        <v>57</v>
      </c>
      <c r="B10" s="41" t="s">
        <v>61</v>
      </c>
      <c r="C10" s="42" t="s">
        <v>59</v>
      </c>
      <c r="D10" s="32" t="s">
        <v>60</v>
      </c>
      <c r="E10" s="32">
        <v>0</v>
      </c>
      <c r="F10" s="43">
        <v>1</v>
      </c>
      <c r="G10" s="43">
        <v>0</v>
      </c>
      <c r="H10" s="26">
        <v>1</v>
      </c>
      <c r="I10" s="26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f>SUM(F10:N10)</f>
        <v>4</v>
      </c>
      <c r="P10" s="24" t="s">
        <v>57</v>
      </c>
      <c r="Q10" s="21"/>
      <c r="R10" s="47"/>
      <c r="S10" s="44"/>
    </row>
    <row r="11" spans="1:19" s="46" customFormat="1" ht="12.75">
      <c r="A11" s="24" t="s">
        <v>57</v>
      </c>
      <c r="B11" s="41" t="s">
        <v>62</v>
      </c>
      <c r="C11" s="42" t="s">
        <v>59</v>
      </c>
      <c r="D11" s="32" t="s">
        <v>60</v>
      </c>
      <c r="E11" s="32"/>
      <c r="F11" s="43">
        <v>1</v>
      </c>
      <c r="G11" s="43">
        <v>0</v>
      </c>
      <c r="H11" s="26">
        <v>1</v>
      </c>
      <c r="I11" s="26">
        <v>0</v>
      </c>
      <c r="J11" s="44">
        <v>1</v>
      </c>
      <c r="K11" s="44">
        <v>1</v>
      </c>
      <c r="L11" s="44">
        <v>0</v>
      </c>
      <c r="M11" s="44">
        <v>0</v>
      </c>
      <c r="N11" s="44">
        <v>0</v>
      </c>
      <c r="O11" s="44">
        <f>SUM(F11:N11)</f>
        <v>4</v>
      </c>
      <c r="P11" s="24" t="s">
        <v>57</v>
      </c>
      <c r="Q11" s="21"/>
      <c r="R11" s="47"/>
      <c r="S11" s="44"/>
    </row>
    <row r="12" spans="1:19" s="46" customFormat="1" ht="12.75">
      <c r="A12" s="24" t="s">
        <v>57</v>
      </c>
      <c r="B12" s="41" t="s">
        <v>63</v>
      </c>
      <c r="C12" s="42" t="s">
        <v>59</v>
      </c>
      <c r="D12" s="32" t="s">
        <v>60</v>
      </c>
      <c r="E12" s="32"/>
      <c r="F12" s="43">
        <v>1</v>
      </c>
      <c r="G12" s="43">
        <v>0</v>
      </c>
      <c r="H12" s="26">
        <v>1</v>
      </c>
      <c r="I12" s="26">
        <v>0</v>
      </c>
      <c r="J12" s="44">
        <v>1</v>
      </c>
      <c r="K12" s="44">
        <v>1</v>
      </c>
      <c r="L12" s="44">
        <v>0</v>
      </c>
      <c r="M12" s="44">
        <v>0</v>
      </c>
      <c r="N12" s="44">
        <v>0</v>
      </c>
      <c r="O12" s="44">
        <f>SUM(F12:N12)</f>
        <v>4</v>
      </c>
      <c r="P12" s="24" t="s">
        <v>57</v>
      </c>
      <c r="Q12" s="21"/>
      <c r="R12" s="47"/>
      <c r="S12" s="44"/>
    </row>
    <row r="13" spans="1:19" s="46" customFormat="1" ht="12.75">
      <c r="A13" s="24" t="s">
        <v>57</v>
      </c>
      <c r="B13" s="41" t="s">
        <v>64</v>
      </c>
      <c r="C13" s="42" t="s">
        <v>59</v>
      </c>
      <c r="D13" s="32" t="s">
        <v>60</v>
      </c>
      <c r="E13" s="32"/>
      <c r="F13" s="43">
        <v>1</v>
      </c>
      <c r="G13" s="43">
        <v>0</v>
      </c>
      <c r="H13" s="26">
        <v>1</v>
      </c>
      <c r="I13" s="26">
        <v>0</v>
      </c>
      <c r="J13" s="44">
        <v>1</v>
      </c>
      <c r="K13" s="44">
        <v>1</v>
      </c>
      <c r="L13" s="44">
        <v>0</v>
      </c>
      <c r="M13" s="44">
        <v>0</v>
      </c>
      <c r="N13" s="44">
        <v>0</v>
      </c>
      <c r="O13" s="44">
        <f>SUM(F13:N13)</f>
        <v>4</v>
      </c>
      <c r="P13" s="24" t="s">
        <v>57</v>
      </c>
      <c r="Q13" s="21"/>
      <c r="R13" s="47"/>
      <c r="S13" s="44"/>
    </row>
    <row r="14" spans="1:19" s="46" customFormat="1" ht="12.75">
      <c r="A14" s="24" t="s">
        <v>57</v>
      </c>
      <c r="B14" s="41" t="s">
        <v>65</v>
      </c>
      <c r="C14" s="42" t="s">
        <v>59</v>
      </c>
      <c r="D14" s="32" t="s">
        <v>60</v>
      </c>
      <c r="E14" s="32"/>
      <c r="F14" s="43">
        <v>1</v>
      </c>
      <c r="G14" s="43">
        <v>0</v>
      </c>
      <c r="H14" s="31">
        <v>1</v>
      </c>
      <c r="I14" s="26">
        <v>0</v>
      </c>
      <c r="J14" s="44">
        <v>1</v>
      </c>
      <c r="K14" s="44">
        <v>1</v>
      </c>
      <c r="L14" s="44">
        <v>0</v>
      </c>
      <c r="M14" s="44">
        <v>0</v>
      </c>
      <c r="N14" s="44">
        <v>0</v>
      </c>
      <c r="O14" s="44">
        <f>SUM(F14:N14)</f>
        <v>4</v>
      </c>
      <c r="P14" s="24" t="s">
        <v>57</v>
      </c>
      <c r="Q14" s="21"/>
      <c r="R14" s="47"/>
      <c r="S14" s="44"/>
    </row>
    <row r="15" spans="1:19" ht="25.5">
      <c r="A15" s="16" t="s">
        <v>66</v>
      </c>
      <c r="B15" s="30" t="s">
        <v>67</v>
      </c>
      <c r="C15" s="39" t="s">
        <v>68</v>
      </c>
      <c r="D15" s="18" t="s">
        <v>69</v>
      </c>
      <c r="E15" s="18">
        <v>1</v>
      </c>
      <c r="F15" s="19">
        <v>0</v>
      </c>
      <c r="G15" s="19">
        <v>0</v>
      </c>
      <c r="H15" s="28">
        <v>0</v>
      </c>
      <c r="I15" s="28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f>SUM(E15:M15)</f>
        <v>1</v>
      </c>
      <c r="P15" s="16" t="s">
        <v>66</v>
      </c>
      <c r="Q15" s="21">
        <f>SUM(O15:O16)</f>
        <v>3</v>
      </c>
      <c r="R15" s="48">
        <f>(R4/R5)*Q15</f>
        <v>301.08303249097474</v>
      </c>
      <c r="S15" s="20"/>
    </row>
    <row r="16" spans="1:19" ht="25.5">
      <c r="A16" s="16" t="s">
        <v>66</v>
      </c>
      <c r="B16" s="30" t="s">
        <v>70</v>
      </c>
      <c r="C16" s="39" t="s">
        <v>68</v>
      </c>
      <c r="D16" s="18" t="s">
        <v>69</v>
      </c>
      <c r="E16" s="18">
        <v>0</v>
      </c>
      <c r="F16" s="19">
        <v>1</v>
      </c>
      <c r="G16" s="19">
        <v>0</v>
      </c>
      <c r="H16" s="28">
        <v>1</v>
      </c>
      <c r="I16" s="28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 aca="true" t="shared" si="0" ref="O16:O25">SUM(F16:N16)</f>
        <v>2</v>
      </c>
      <c r="P16" s="16" t="s">
        <v>66</v>
      </c>
      <c r="Q16" s="21"/>
      <c r="R16" s="20"/>
      <c r="S16" s="20"/>
    </row>
    <row r="17" spans="1:19" s="46" customFormat="1" ht="12.75">
      <c r="A17" s="24" t="s">
        <v>71</v>
      </c>
      <c r="B17" s="41" t="s">
        <v>72</v>
      </c>
      <c r="C17" s="49" t="s">
        <v>73</v>
      </c>
      <c r="D17" s="32" t="s">
        <v>74</v>
      </c>
      <c r="E17" s="32">
        <v>0</v>
      </c>
      <c r="F17" s="43">
        <v>1</v>
      </c>
      <c r="G17" s="43">
        <v>0</v>
      </c>
      <c r="H17" s="31">
        <v>1</v>
      </c>
      <c r="I17" s="26">
        <v>0</v>
      </c>
      <c r="J17" s="44">
        <v>0</v>
      </c>
      <c r="K17" s="44">
        <v>1</v>
      </c>
      <c r="L17" s="44">
        <v>0</v>
      </c>
      <c r="M17" s="44">
        <v>0</v>
      </c>
      <c r="N17" s="44">
        <v>0</v>
      </c>
      <c r="O17" s="44">
        <f t="shared" si="0"/>
        <v>3</v>
      </c>
      <c r="P17" s="24" t="s">
        <v>71</v>
      </c>
      <c r="Q17" s="21">
        <v>3</v>
      </c>
      <c r="R17" s="50">
        <f>(R4/R5)*Q17</f>
        <v>301.08303249097474</v>
      </c>
      <c r="S17" s="44"/>
    </row>
    <row r="18" spans="1:19" ht="12.75">
      <c r="A18" s="16" t="s">
        <v>75</v>
      </c>
      <c r="B18" s="30" t="s">
        <v>76</v>
      </c>
      <c r="C18" s="39"/>
      <c r="D18" s="18" t="s">
        <v>77</v>
      </c>
      <c r="E18" s="18">
        <v>0</v>
      </c>
      <c r="F18" s="19">
        <v>1</v>
      </c>
      <c r="G18" s="19">
        <v>0</v>
      </c>
      <c r="H18" s="28">
        <v>1</v>
      </c>
      <c r="I18" s="51" t="s">
        <v>78</v>
      </c>
      <c r="J18" s="20">
        <v>1</v>
      </c>
      <c r="K18" s="20">
        <v>2</v>
      </c>
      <c r="L18" s="20">
        <v>0</v>
      </c>
      <c r="M18" s="20">
        <v>0</v>
      </c>
      <c r="N18" s="20">
        <v>0</v>
      </c>
      <c r="O18" s="20">
        <f t="shared" si="0"/>
        <v>5</v>
      </c>
      <c r="P18" s="16" t="s">
        <v>75</v>
      </c>
      <c r="Q18" s="21">
        <f>SUM(O18:O18)</f>
        <v>5</v>
      </c>
      <c r="R18" s="48">
        <f>(R4/R5)*Q18</f>
        <v>501.8050541516246</v>
      </c>
      <c r="S18" s="20"/>
    </row>
    <row r="19" spans="1:19" s="46" customFormat="1" ht="25.5">
      <c r="A19" s="24" t="s">
        <v>79</v>
      </c>
      <c r="B19" s="41" t="s">
        <v>80</v>
      </c>
      <c r="C19" s="31" t="s">
        <v>81</v>
      </c>
      <c r="D19" s="32" t="s">
        <v>82</v>
      </c>
      <c r="E19" s="32">
        <v>0</v>
      </c>
      <c r="F19" s="43">
        <v>1</v>
      </c>
      <c r="G19" s="43">
        <v>0</v>
      </c>
      <c r="H19" s="31">
        <v>3</v>
      </c>
      <c r="I19" s="26">
        <v>0</v>
      </c>
      <c r="J19" s="44">
        <v>6</v>
      </c>
      <c r="K19" s="44">
        <v>0</v>
      </c>
      <c r="L19" s="44">
        <v>0</v>
      </c>
      <c r="M19" s="44">
        <v>4</v>
      </c>
      <c r="N19" s="44">
        <v>0</v>
      </c>
      <c r="O19" s="44">
        <f t="shared" si="0"/>
        <v>14</v>
      </c>
      <c r="P19" s="24" t="s">
        <v>79</v>
      </c>
      <c r="Q19" s="21">
        <f>SUM(O19:O20)</f>
        <v>15</v>
      </c>
      <c r="R19" s="50">
        <f>(R4/R5)*Q19</f>
        <v>1505.4151624548738</v>
      </c>
      <c r="S19" s="44"/>
    </row>
    <row r="20" spans="1:19" s="46" customFormat="1" ht="25.5">
      <c r="A20" s="24" t="s">
        <v>79</v>
      </c>
      <c r="B20" s="41" t="s">
        <v>56</v>
      </c>
      <c r="C20" s="31" t="s">
        <v>83</v>
      </c>
      <c r="D20" s="32" t="s">
        <v>82</v>
      </c>
      <c r="E20" s="32">
        <v>0</v>
      </c>
      <c r="F20" s="43">
        <v>0</v>
      </c>
      <c r="G20" s="43">
        <v>0</v>
      </c>
      <c r="H20" s="26">
        <v>0</v>
      </c>
      <c r="I20" s="26">
        <v>1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f t="shared" si="0"/>
        <v>1</v>
      </c>
      <c r="P20" s="24" t="s">
        <v>79</v>
      </c>
      <c r="Q20" s="21"/>
      <c r="R20" s="44"/>
      <c r="S20" s="44"/>
    </row>
    <row r="21" spans="1:19" ht="25.5">
      <c r="A21" s="16" t="s">
        <v>84</v>
      </c>
      <c r="B21" s="17" t="s">
        <v>85</v>
      </c>
      <c r="C21" s="28" t="s">
        <v>86</v>
      </c>
      <c r="D21" s="18" t="s">
        <v>87</v>
      </c>
      <c r="E21" s="18">
        <v>0</v>
      </c>
      <c r="F21" s="19">
        <v>1</v>
      </c>
      <c r="G21" s="19">
        <v>0</v>
      </c>
      <c r="H21" s="28">
        <v>1</v>
      </c>
      <c r="I21" s="28">
        <v>0</v>
      </c>
      <c r="J21" s="20">
        <v>2</v>
      </c>
      <c r="K21" s="20">
        <v>2</v>
      </c>
      <c r="L21" s="20">
        <v>0</v>
      </c>
      <c r="M21" s="20">
        <v>0</v>
      </c>
      <c r="N21" s="20">
        <v>0</v>
      </c>
      <c r="O21" s="20">
        <f t="shared" si="0"/>
        <v>6</v>
      </c>
      <c r="P21" s="16" t="s">
        <v>84</v>
      </c>
      <c r="Q21" s="21">
        <f>SUM(O21:O23)</f>
        <v>14</v>
      </c>
      <c r="R21" s="48">
        <f>(R4/R5)*Q21</f>
        <v>1405.054151624549</v>
      </c>
      <c r="S21" s="20"/>
    </row>
    <row r="22" spans="1:19" ht="25.5">
      <c r="A22" s="16" t="s">
        <v>84</v>
      </c>
      <c r="B22" s="17" t="s">
        <v>88</v>
      </c>
      <c r="C22" s="28" t="s">
        <v>89</v>
      </c>
      <c r="D22" s="18" t="s">
        <v>87</v>
      </c>
      <c r="E22" s="18">
        <v>0</v>
      </c>
      <c r="F22" s="52">
        <v>1</v>
      </c>
      <c r="G22" s="52">
        <v>0</v>
      </c>
      <c r="H22" s="28">
        <v>1</v>
      </c>
      <c r="I22" s="28">
        <v>0</v>
      </c>
      <c r="J22" s="20">
        <v>1</v>
      </c>
      <c r="K22" s="20">
        <v>0</v>
      </c>
      <c r="L22" s="20">
        <v>1</v>
      </c>
      <c r="M22" s="20">
        <v>0</v>
      </c>
      <c r="N22" s="20">
        <v>0</v>
      </c>
      <c r="O22" s="20">
        <f t="shared" si="0"/>
        <v>4</v>
      </c>
      <c r="P22" s="16" t="s">
        <v>84</v>
      </c>
      <c r="Q22" s="21"/>
      <c r="R22" s="20"/>
      <c r="S22" s="20"/>
    </row>
    <row r="23" spans="1:19" ht="25.5">
      <c r="A23" s="16" t="s">
        <v>84</v>
      </c>
      <c r="B23" s="17" t="s">
        <v>90</v>
      </c>
      <c r="C23" s="28" t="s">
        <v>89</v>
      </c>
      <c r="D23" s="18" t="s">
        <v>87</v>
      </c>
      <c r="E23" s="18">
        <v>0</v>
      </c>
      <c r="F23" s="19">
        <v>1</v>
      </c>
      <c r="G23" s="19">
        <v>0</v>
      </c>
      <c r="H23" s="28">
        <v>1</v>
      </c>
      <c r="I23" s="53">
        <v>0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f t="shared" si="0"/>
        <v>4</v>
      </c>
      <c r="P23" s="16" t="s">
        <v>84</v>
      </c>
      <c r="Q23" s="21"/>
      <c r="R23" s="20"/>
      <c r="S23" s="20"/>
    </row>
    <row r="24" spans="1:19" s="46" customFormat="1" ht="12.75">
      <c r="A24" s="24" t="s">
        <v>91</v>
      </c>
      <c r="B24" s="41" t="s">
        <v>92</v>
      </c>
      <c r="C24" s="49" t="s">
        <v>93</v>
      </c>
      <c r="D24" s="32" t="s">
        <v>94</v>
      </c>
      <c r="E24" s="32">
        <v>0</v>
      </c>
      <c r="F24" s="43">
        <v>1</v>
      </c>
      <c r="G24" s="43">
        <v>0</v>
      </c>
      <c r="H24" s="31">
        <v>1</v>
      </c>
      <c r="I24" s="26">
        <v>0</v>
      </c>
      <c r="J24" s="44">
        <v>1</v>
      </c>
      <c r="K24" s="44">
        <v>1</v>
      </c>
      <c r="L24" s="44">
        <v>0</v>
      </c>
      <c r="M24" s="44">
        <v>0</v>
      </c>
      <c r="N24" s="44">
        <v>0</v>
      </c>
      <c r="O24" s="44">
        <f t="shared" si="0"/>
        <v>4</v>
      </c>
      <c r="P24" s="24" t="s">
        <v>91</v>
      </c>
      <c r="Q24" s="21">
        <f>SUM(O24:O26)</f>
        <v>7</v>
      </c>
      <c r="R24" s="54">
        <f>(R4/R5)*Q24</f>
        <v>702.5270758122745</v>
      </c>
      <c r="S24" s="44"/>
    </row>
    <row r="25" spans="1:19" s="46" customFormat="1" ht="12.75">
      <c r="A25" s="24" t="s">
        <v>91</v>
      </c>
      <c r="B25" s="41" t="s">
        <v>95</v>
      </c>
      <c r="C25" s="49" t="s">
        <v>96</v>
      </c>
      <c r="D25" s="32" t="s">
        <v>94</v>
      </c>
      <c r="E25" s="32">
        <v>0</v>
      </c>
      <c r="F25" s="43">
        <v>0</v>
      </c>
      <c r="G25" s="43">
        <v>0</v>
      </c>
      <c r="H25" s="31">
        <v>0</v>
      </c>
      <c r="I25" s="31">
        <v>1</v>
      </c>
      <c r="J25" s="44"/>
      <c r="K25" s="44"/>
      <c r="L25" s="44"/>
      <c r="M25" s="44"/>
      <c r="N25" s="44">
        <v>0</v>
      </c>
      <c r="O25" s="44">
        <f t="shared" si="0"/>
        <v>1</v>
      </c>
      <c r="P25" s="24" t="s">
        <v>91</v>
      </c>
      <c r="Q25" s="21"/>
      <c r="R25" s="44"/>
      <c r="S25" s="44"/>
    </row>
    <row r="26" spans="1:19" s="46" customFormat="1" ht="12.75">
      <c r="A26" s="24" t="s">
        <v>91</v>
      </c>
      <c r="B26" s="41" t="s">
        <v>97</v>
      </c>
      <c r="C26" s="49" t="s">
        <v>98</v>
      </c>
      <c r="D26" s="32" t="s">
        <v>94</v>
      </c>
      <c r="E26" s="32">
        <v>2</v>
      </c>
      <c r="F26" s="43">
        <v>0</v>
      </c>
      <c r="G26" s="43">
        <v>0</v>
      </c>
      <c r="H26" s="31">
        <v>0</v>
      </c>
      <c r="I26" s="31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f>SUM(E26:M26)</f>
        <v>2</v>
      </c>
      <c r="P26" s="24" t="s">
        <v>91</v>
      </c>
      <c r="Q26" s="21"/>
      <c r="R26" s="44"/>
      <c r="S26" s="44"/>
    </row>
    <row r="27" spans="1:19" ht="25.5">
      <c r="A27" s="16" t="s">
        <v>99</v>
      </c>
      <c r="B27" s="17" t="s">
        <v>100</v>
      </c>
      <c r="C27" s="28" t="s">
        <v>101</v>
      </c>
      <c r="D27" s="18"/>
      <c r="E27" s="18">
        <v>0</v>
      </c>
      <c r="F27" s="19">
        <v>1</v>
      </c>
      <c r="G27" s="19">
        <v>0</v>
      </c>
      <c r="H27" s="28">
        <v>1</v>
      </c>
      <c r="I27" s="53">
        <v>0</v>
      </c>
      <c r="J27" s="20">
        <v>2</v>
      </c>
      <c r="K27" s="20">
        <v>2</v>
      </c>
      <c r="L27" s="20">
        <v>0</v>
      </c>
      <c r="M27" s="20">
        <v>0</v>
      </c>
      <c r="N27" s="20">
        <v>0</v>
      </c>
      <c r="O27" s="20">
        <f aca="true" t="shared" si="1" ref="O27:O34">SUM(F27:N27)</f>
        <v>6</v>
      </c>
      <c r="P27" s="16" t="s">
        <v>99</v>
      </c>
      <c r="Q27" s="21">
        <f>SUM(O27:O27)</f>
        <v>6</v>
      </c>
      <c r="R27" s="55">
        <f>(R4/R5)*Q27</f>
        <v>602.1660649819495</v>
      </c>
      <c r="S27" s="56"/>
    </row>
    <row r="28" spans="1:19" s="46" customFormat="1" ht="12.75">
      <c r="A28" s="24" t="s">
        <v>102</v>
      </c>
      <c r="B28" s="41" t="s">
        <v>103</v>
      </c>
      <c r="C28" s="49" t="s">
        <v>104</v>
      </c>
      <c r="D28" s="32" t="s">
        <v>105</v>
      </c>
      <c r="E28" s="32">
        <v>0</v>
      </c>
      <c r="F28" s="43">
        <v>0</v>
      </c>
      <c r="G28" s="43">
        <v>0</v>
      </c>
      <c r="H28" s="31">
        <v>1</v>
      </c>
      <c r="I28" s="44">
        <v>0</v>
      </c>
      <c r="J28" s="44">
        <v>1</v>
      </c>
      <c r="K28" s="44">
        <v>0</v>
      </c>
      <c r="L28" s="44">
        <v>1</v>
      </c>
      <c r="M28" s="44">
        <v>0</v>
      </c>
      <c r="N28" s="44">
        <v>0</v>
      </c>
      <c r="O28" s="44">
        <f t="shared" si="1"/>
        <v>3</v>
      </c>
      <c r="P28" s="24" t="s">
        <v>102</v>
      </c>
      <c r="Q28" s="21">
        <f>SUM(O28:O30)</f>
        <v>5</v>
      </c>
      <c r="R28" s="54">
        <f>(R4/R5)*Q28</f>
        <v>501.8050541516246</v>
      </c>
      <c r="S28" s="57"/>
    </row>
    <row r="29" spans="1:19" s="46" customFormat="1" ht="12.75">
      <c r="A29" s="24" t="s">
        <v>102</v>
      </c>
      <c r="B29" s="41" t="s">
        <v>106</v>
      </c>
      <c r="C29" s="49" t="s">
        <v>107</v>
      </c>
      <c r="D29" s="32" t="s">
        <v>105</v>
      </c>
      <c r="E29" s="32">
        <v>0</v>
      </c>
      <c r="F29" s="43">
        <v>0</v>
      </c>
      <c r="G29" s="43">
        <v>0</v>
      </c>
      <c r="H29" s="44">
        <v>0</v>
      </c>
      <c r="I29" s="44">
        <v>1</v>
      </c>
      <c r="J29" s="44"/>
      <c r="K29" s="44"/>
      <c r="L29" s="44">
        <v>0</v>
      </c>
      <c r="M29" s="44"/>
      <c r="N29" s="44">
        <v>0</v>
      </c>
      <c r="O29" s="44">
        <f t="shared" si="1"/>
        <v>1</v>
      </c>
      <c r="P29" s="24" t="s">
        <v>102</v>
      </c>
      <c r="Q29" s="21"/>
      <c r="R29" s="44"/>
      <c r="S29" s="44"/>
    </row>
    <row r="30" spans="1:19" s="46" customFormat="1" ht="12.75">
      <c r="A30" s="24" t="s">
        <v>102</v>
      </c>
      <c r="B30" s="41" t="s">
        <v>108</v>
      </c>
      <c r="C30" s="49" t="s">
        <v>109</v>
      </c>
      <c r="D30" s="32" t="s">
        <v>105</v>
      </c>
      <c r="E30" s="32">
        <v>0</v>
      </c>
      <c r="F30" s="43">
        <v>0</v>
      </c>
      <c r="G30" s="43">
        <v>0</v>
      </c>
      <c r="H30" s="44">
        <v>1</v>
      </c>
      <c r="I30" s="44">
        <v>0</v>
      </c>
      <c r="J30" s="44"/>
      <c r="K30" s="44"/>
      <c r="L30" s="44">
        <v>0</v>
      </c>
      <c r="M30" s="44">
        <v>0</v>
      </c>
      <c r="N30" s="44">
        <v>0</v>
      </c>
      <c r="O30" s="44">
        <f t="shared" si="1"/>
        <v>1</v>
      </c>
      <c r="P30" s="24" t="s">
        <v>102</v>
      </c>
      <c r="Q30" s="21"/>
      <c r="R30" s="44"/>
      <c r="S30" s="44"/>
    </row>
    <row r="31" spans="1:19" ht="12.75">
      <c r="A31" s="16" t="s">
        <v>110</v>
      </c>
      <c r="B31" s="17" t="s">
        <v>111</v>
      </c>
      <c r="C31" s="39"/>
      <c r="D31" s="18" t="s">
        <v>112</v>
      </c>
      <c r="E31" s="18">
        <v>0</v>
      </c>
      <c r="F31" s="19">
        <v>1</v>
      </c>
      <c r="G31" s="19">
        <v>0</v>
      </c>
      <c r="H31" s="20">
        <v>1</v>
      </c>
      <c r="I31" s="20">
        <v>0</v>
      </c>
      <c r="J31" s="20">
        <v>2</v>
      </c>
      <c r="K31" s="20">
        <v>0</v>
      </c>
      <c r="L31" s="20">
        <v>2</v>
      </c>
      <c r="M31" s="20">
        <v>0</v>
      </c>
      <c r="N31" s="20">
        <v>0</v>
      </c>
      <c r="O31" s="20">
        <f t="shared" si="1"/>
        <v>6</v>
      </c>
      <c r="P31" s="16" t="s">
        <v>110</v>
      </c>
      <c r="Q31" s="21">
        <f>SUM(O31:O32)</f>
        <v>7</v>
      </c>
      <c r="R31" s="48">
        <f>(R4/R5)*Q31</f>
        <v>702.5270758122745</v>
      </c>
      <c r="S31" s="20"/>
    </row>
    <row r="32" spans="1:19" ht="12.75">
      <c r="A32" s="16" t="s">
        <v>110</v>
      </c>
      <c r="B32" s="58" t="s">
        <v>56</v>
      </c>
      <c r="C32" s="39"/>
      <c r="D32" s="18" t="s">
        <v>112</v>
      </c>
      <c r="E32" s="18">
        <v>0</v>
      </c>
      <c r="F32" s="19">
        <v>0</v>
      </c>
      <c r="G32" s="19">
        <v>0</v>
      </c>
      <c r="H32" s="20">
        <v>0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1"/>
        <v>1</v>
      </c>
      <c r="P32" s="16" t="s">
        <v>110</v>
      </c>
      <c r="Q32" s="21"/>
      <c r="R32" s="20"/>
      <c r="S32" s="20"/>
    </row>
    <row r="33" spans="1:19" s="46" customFormat="1" ht="25.5">
      <c r="A33" s="24" t="s">
        <v>113</v>
      </c>
      <c r="B33" s="59" t="s">
        <v>114</v>
      </c>
      <c r="C33" s="60"/>
      <c r="D33" s="32"/>
      <c r="E33" s="32"/>
      <c r="F33" s="43">
        <v>1</v>
      </c>
      <c r="G33" s="43">
        <v>0</v>
      </c>
      <c r="H33" s="31">
        <v>1</v>
      </c>
      <c r="I33" s="26">
        <v>0</v>
      </c>
      <c r="J33" s="44">
        <v>1</v>
      </c>
      <c r="K33" s="44">
        <v>1</v>
      </c>
      <c r="L33" s="44">
        <v>0</v>
      </c>
      <c r="M33" s="44">
        <v>0</v>
      </c>
      <c r="N33" s="44">
        <v>0</v>
      </c>
      <c r="O33" s="44">
        <f t="shared" si="1"/>
        <v>4</v>
      </c>
      <c r="P33" s="24" t="s">
        <v>113</v>
      </c>
      <c r="Q33" s="21">
        <v>4</v>
      </c>
      <c r="R33" s="50">
        <f>(R4/R5)*Q33</f>
        <v>401.44404332129966</v>
      </c>
      <c r="S33" s="44"/>
    </row>
    <row r="34" spans="1:19" ht="25.5">
      <c r="A34" s="16" t="s">
        <v>115</v>
      </c>
      <c r="B34" s="17" t="s">
        <v>116</v>
      </c>
      <c r="C34" s="28" t="s">
        <v>117</v>
      </c>
      <c r="D34" s="18" t="s">
        <v>118</v>
      </c>
      <c r="E34" s="32">
        <v>0</v>
      </c>
      <c r="F34" s="43">
        <v>1</v>
      </c>
      <c r="G34" s="43">
        <v>0</v>
      </c>
      <c r="H34" s="31">
        <v>3</v>
      </c>
      <c r="I34" s="26">
        <v>0</v>
      </c>
      <c r="J34" s="44">
        <v>6</v>
      </c>
      <c r="K34" s="44">
        <v>0</v>
      </c>
      <c r="L34" s="44">
        <v>0</v>
      </c>
      <c r="M34" s="44">
        <v>4</v>
      </c>
      <c r="N34" s="44">
        <v>0</v>
      </c>
      <c r="O34" s="44">
        <f t="shared" si="1"/>
        <v>14</v>
      </c>
      <c r="P34" s="16" t="s">
        <v>115</v>
      </c>
      <c r="Q34" s="21">
        <f>SUM(O34:O35)</f>
        <v>15</v>
      </c>
      <c r="R34" s="48">
        <f>(R4/R5)*Q34</f>
        <v>1505.4151624548738</v>
      </c>
      <c r="S34" s="20"/>
    </row>
    <row r="35" spans="1:19" ht="12.75">
      <c r="A35" s="16" t="s">
        <v>115</v>
      </c>
      <c r="B35" s="17" t="s">
        <v>119</v>
      </c>
      <c r="C35" s="28"/>
      <c r="D35" s="18" t="s">
        <v>118</v>
      </c>
      <c r="E35" s="18">
        <v>1</v>
      </c>
      <c r="F35" s="19">
        <v>0</v>
      </c>
      <c r="G35" s="19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>SUM(E35:M35)</f>
        <v>1</v>
      </c>
      <c r="P35" s="16" t="s">
        <v>115</v>
      </c>
      <c r="Q35" s="21"/>
      <c r="R35" s="20"/>
      <c r="S35" s="20"/>
    </row>
    <row r="36" spans="1:19" s="46" customFormat="1" ht="12.75">
      <c r="A36" s="24" t="s">
        <v>120</v>
      </c>
      <c r="B36" s="25" t="s">
        <v>121</v>
      </c>
      <c r="C36" s="60"/>
      <c r="D36" s="32" t="s">
        <v>122</v>
      </c>
      <c r="E36" s="32">
        <v>4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f>SUM(E36:N36)</f>
        <v>4</v>
      </c>
      <c r="P36" s="24" t="s">
        <v>120</v>
      </c>
      <c r="Q36" s="21"/>
      <c r="R36" s="44"/>
      <c r="S36" s="44"/>
    </row>
    <row r="37" spans="1:19" s="46" customFormat="1" ht="25.5">
      <c r="A37" s="24" t="s">
        <v>120</v>
      </c>
      <c r="B37" s="25" t="s">
        <v>123</v>
      </c>
      <c r="C37" s="31" t="s">
        <v>124</v>
      </c>
      <c r="D37" s="32" t="s">
        <v>122</v>
      </c>
      <c r="E37" s="32">
        <v>0</v>
      </c>
      <c r="F37" s="43">
        <v>1</v>
      </c>
      <c r="G37" s="43">
        <v>0</v>
      </c>
      <c r="H37" s="44">
        <v>2</v>
      </c>
      <c r="I37" s="44">
        <v>0</v>
      </c>
      <c r="J37" s="44">
        <v>2</v>
      </c>
      <c r="K37" s="44">
        <v>5</v>
      </c>
      <c r="L37" s="44">
        <v>0</v>
      </c>
      <c r="M37" s="44">
        <v>0</v>
      </c>
      <c r="N37" s="44">
        <v>0</v>
      </c>
      <c r="O37" s="44">
        <f aca="true" t="shared" si="2" ref="O37:O42">SUM(F37:N37)</f>
        <v>10</v>
      </c>
      <c r="P37" s="24" t="s">
        <v>120</v>
      </c>
      <c r="Q37" s="21">
        <f>SUM(O36:O37)</f>
        <v>14</v>
      </c>
      <c r="R37" s="50">
        <f>(R4/R5)*Q37</f>
        <v>1405.054151624549</v>
      </c>
      <c r="S37" s="44"/>
    </row>
    <row r="38" spans="1:19" ht="25.5">
      <c r="A38" s="16" t="s">
        <v>125</v>
      </c>
      <c r="B38" s="58" t="s">
        <v>126</v>
      </c>
      <c r="C38" s="28"/>
      <c r="D38" s="18"/>
      <c r="E38" s="18">
        <v>0</v>
      </c>
      <c r="F38" s="19">
        <v>1</v>
      </c>
      <c r="G38" s="19">
        <v>0</v>
      </c>
      <c r="H38" s="28">
        <v>3</v>
      </c>
      <c r="I38" s="53">
        <v>0</v>
      </c>
      <c r="J38" s="20">
        <v>5</v>
      </c>
      <c r="K38" s="20">
        <v>0</v>
      </c>
      <c r="L38" s="20">
        <v>0</v>
      </c>
      <c r="M38" s="20">
        <v>2</v>
      </c>
      <c r="N38" s="20">
        <v>0</v>
      </c>
      <c r="O38" s="20">
        <f t="shared" si="2"/>
        <v>11</v>
      </c>
      <c r="P38" s="16" t="s">
        <v>125</v>
      </c>
      <c r="Q38" s="21">
        <v>11</v>
      </c>
      <c r="R38" s="48">
        <f>(R4/R5)*Q38</f>
        <v>1103.9711191335741</v>
      </c>
      <c r="S38" s="20"/>
    </row>
    <row r="39" spans="1:19" s="46" customFormat="1" ht="12.75">
      <c r="A39" s="24" t="s">
        <v>127</v>
      </c>
      <c r="B39" s="59" t="s">
        <v>128</v>
      </c>
      <c r="C39" s="44" t="s">
        <v>129</v>
      </c>
      <c r="D39" s="32"/>
      <c r="E39" s="32">
        <v>0</v>
      </c>
      <c r="F39" s="43">
        <v>1</v>
      </c>
      <c r="G39" s="43">
        <v>0</v>
      </c>
      <c r="H39" s="31">
        <v>1</v>
      </c>
      <c r="I39" s="26">
        <v>0</v>
      </c>
      <c r="J39" s="44">
        <v>1</v>
      </c>
      <c r="K39" s="44">
        <v>1</v>
      </c>
      <c r="L39" s="44">
        <v>0</v>
      </c>
      <c r="M39" s="44">
        <v>0</v>
      </c>
      <c r="N39" s="44">
        <v>0</v>
      </c>
      <c r="O39" s="44">
        <f t="shared" si="2"/>
        <v>4</v>
      </c>
      <c r="P39" s="24" t="s">
        <v>127</v>
      </c>
      <c r="Q39" s="21">
        <v>4</v>
      </c>
      <c r="R39" s="50">
        <f>(R4/R5)*Q39</f>
        <v>401.44404332129966</v>
      </c>
      <c r="S39" s="44"/>
    </row>
    <row r="40" spans="1:19" ht="12.75">
      <c r="A40" s="16" t="s">
        <v>130</v>
      </c>
      <c r="B40" s="58" t="s">
        <v>131</v>
      </c>
      <c r="C40" s="61"/>
      <c r="D40" s="18" t="s">
        <v>132</v>
      </c>
      <c r="E40" s="18">
        <v>0</v>
      </c>
      <c r="F40" s="19">
        <v>1</v>
      </c>
      <c r="G40" s="19">
        <v>0</v>
      </c>
      <c r="H40" s="20">
        <v>2</v>
      </c>
      <c r="I40" s="20">
        <v>0</v>
      </c>
      <c r="J40" s="20">
        <v>1</v>
      </c>
      <c r="K40" s="20">
        <v>1</v>
      </c>
      <c r="L40" s="20">
        <v>0</v>
      </c>
      <c r="M40" s="20">
        <v>0</v>
      </c>
      <c r="N40" s="20">
        <v>0</v>
      </c>
      <c r="O40" s="20">
        <f t="shared" si="2"/>
        <v>5</v>
      </c>
      <c r="P40" s="16" t="s">
        <v>130</v>
      </c>
      <c r="Q40" s="21">
        <f>SUM(O40:O41)</f>
        <v>9</v>
      </c>
      <c r="R40" s="48">
        <f>(R4/R5)*Q40</f>
        <v>903.2490974729242</v>
      </c>
      <c r="S40" s="20"/>
    </row>
    <row r="41" spans="1:19" ht="12.75">
      <c r="A41" s="16" t="s">
        <v>130</v>
      </c>
      <c r="B41" s="30" t="s">
        <v>133</v>
      </c>
      <c r="C41" s="62"/>
      <c r="D41" s="18" t="s">
        <v>132</v>
      </c>
      <c r="E41" s="18">
        <v>0</v>
      </c>
      <c r="F41" s="19">
        <v>1</v>
      </c>
      <c r="G41" s="19">
        <v>0</v>
      </c>
      <c r="H41" s="20">
        <v>1</v>
      </c>
      <c r="I41" s="20">
        <v>0</v>
      </c>
      <c r="J41" s="20">
        <v>1</v>
      </c>
      <c r="K41" s="20">
        <v>1</v>
      </c>
      <c r="L41" s="20">
        <v>0</v>
      </c>
      <c r="M41" s="20">
        <v>0</v>
      </c>
      <c r="N41" s="20">
        <v>0</v>
      </c>
      <c r="O41" s="20">
        <f t="shared" si="2"/>
        <v>4</v>
      </c>
      <c r="P41" s="16" t="s">
        <v>130</v>
      </c>
      <c r="Q41" s="21"/>
      <c r="R41" s="20"/>
      <c r="S41" s="20"/>
    </row>
    <row r="42" spans="1:19" s="67" customFormat="1" ht="38.25">
      <c r="A42" s="63" t="s">
        <v>134</v>
      </c>
      <c r="B42" s="64" t="s">
        <v>135</v>
      </c>
      <c r="C42" s="62" t="s">
        <v>136</v>
      </c>
      <c r="D42" s="32" t="s">
        <v>137</v>
      </c>
      <c r="E42" s="32">
        <v>0</v>
      </c>
      <c r="F42" s="43">
        <v>1</v>
      </c>
      <c r="G42" s="43">
        <v>0</v>
      </c>
      <c r="H42" s="31">
        <v>1</v>
      </c>
      <c r="I42" s="26">
        <v>0</v>
      </c>
      <c r="J42" s="44">
        <v>1</v>
      </c>
      <c r="K42" s="44">
        <v>1</v>
      </c>
      <c r="L42" s="44">
        <v>0</v>
      </c>
      <c r="M42" s="44">
        <v>0</v>
      </c>
      <c r="N42" s="44">
        <v>0</v>
      </c>
      <c r="O42" s="44">
        <f t="shared" si="2"/>
        <v>4</v>
      </c>
      <c r="P42" s="63" t="s">
        <v>134</v>
      </c>
      <c r="Q42" s="65">
        <f>SUM(O42:O44)</f>
        <v>15</v>
      </c>
      <c r="R42" s="54">
        <f>(R4/R5)*Q42</f>
        <v>1505.4151624548738</v>
      </c>
      <c r="S42" s="66"/>
    </row>
    <row r="43" spans="1:19" s="67" customFormat="1" ht="38.25">
      <c r="A43" s="63" t="s">
        <v>134</v>
      </c>
      <c r="B43" s="64" t="s">
        <v>138</v>
      </c>
      <c r="C43" s="62" t="s">
        <v>139</v>
      </c>
      <c r="D43" s="32" t="s">
        <v>137</v>
      </c>
      <c r="E43" s="32">
        <v>1</v>
      </c>
      <c r="F43" s="68">
        <v>0</v>
      </c>
      <c r="G43" s="68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f>SUM(E43:M43)</f>
        <v>1</v>
      </c>
      <c r="P43" s="63" t="s">
        <v>134</v>
      </c>
      <c r="Q43" s="65"/>
      <c r="R43" s="66"/>
      <c r="S43" s="66"/>
    </row>
    <row r="44" spans="1:19" s="67" customFormat="1" ht="38.25">
      <c r="A44" s="63" t="s">
        <v>134</v>
      </c>
      <c r="B44" s="64" t="s">
        <v>140</v>
      </c>
      <c r="C44" s="62" t="s">
        <v>141</v>
      </c>
      <c r="D44" s="32" t="s">
        <v>137</v>
      </c>
      <c r="E44" s="32">
        <v>10</v>
      </c>
      <c r="F44" s="68">
        <v>0</v>
      </c>
      <c r="G44" s="68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f>SUM(E44:M44)</f>
        <v>10</v>
      </c>
      <c r="P44" s="63" t="s">
        <v>134</v>
      </c>
      <c r="Q44" s="65"/>
      <c r="R44" s="66"/>
      <c r="S44" s="66"/>
    </row>
    <row r="45" spans="1:19" ht="12.75">
      <c r="A45" s="16" t="s">
        <v>142</v>
      </c>
      <c r="B45" s="30" t="s">
        <v>143</v>
      </c>
      <c r="C45" s="39" t="s">
        <v>144</v>
      </c>
      <c r="D45" s="18"/>
      <c r="E45" s="18">
        <v>0</v>
      </c>
      <c r="F45" s="19">
        <v>1</v>
      </c>
      <c r="G45" s="19">
        <v>0</v>
      </c>
      <c r="H45" s="20">
        <v>2</v>
      </c>
      <c r="I45" s="20">
        <v>0</v>
      </c>
      <c r="J45" s="20">
        <v>1</v>
      </c>
      <c r="K45" s="20">
        <v>1</v>
      </c>
      <c r="L45" s="20">
        <v>0</v>
      </c>
      <c r="M45" s="20">
        <v>0</v>
      </c>
      <c r="N45" s="20">
        <v>0</v>
      </c>
      <c r="O45" s="20">
        <f aca="true" t="shared" si="3" ref="O45:O53">SUM(F45:N45)</f>
        <v>5</v>
      </c>
      <c r="P45" s="16" t="s">
        <v>142</v>
      </c>
      <c r="Q45" s="21">
        <v>5</v>
      </c>
      <c r="R45" s="48">
        <f>(R4/R5)*Q45</f>
        <v>501.8050541516246</v>
      </c>
      <c r="S45" s="20"/>
    </row>
    <row r="46" spans="1:19" s="46" customFormat="1" ht="12.75">
      <c r="A46" s="24" t="s">
        <v>145</v>
      </c>
      <c r="B46" s="59" t="s">
        <v>146</v>
      </c>
      <c r="C46" s="49"/>
      <c r="D46" s="32" t="s">
        <v>145</v>
      </c>
      <c r="E46" s="18">
        <v>0</v>
      </c>
      <c r="F46" s="19">
        <v>1</v>
      </c>
      <c r="G46" s="19">
        <v>0</v>
      </c>
      <c r="H46" s="28">
        <v>1</v>
      </c>
      <c r="I46" s="53">
        <v>0</v>
      </c>
      <c r="J46" s="20">
        <v>2</v>
      </c>
      <c r="K46" s="20">
        <v>0</v>
      </c>
      <c r="L46" s="20">
        <v>0</v>
      </c>
      <c r="M46" s="20">
        <v>0</v>
      </c>
      <c r="N46" s="20">
        <v>2</v>
      </c>
      <c r="O46" s="20">
        <f t="shared" si="3"/>
        <v>6</v>
      </c>
      <c r="P46" s="24" t="s">
        <v>145</v>
      </c>
      <c r="Q46" s="21">
        <v>6</v>
      </c>
      <c r="R46" s="48">
        <f>(R4/R5)*Q46</f>
        <v>602.1660649819495</v>
      </c>
      <c r="S46" s="44">
        <v>600</v>
      </c>
    </row>
    <row r="47" spans="1:19" ht="25.5">
      <c r="A47" s="16" t="s">
        <v>147</v>
      </c>
      <c r="B47" s="58" t="s">
        <v>148</v>
      </c>
      <c r="C47" s="62" t="s">
        <v>149</v>
      </c>
      <c r="D47" s="18"/>
      <c r="E47" s="18">
        <v>0</v>
      </c>
      <c r="F47" s="19">
        <v>1</v>
      </c>
      <c r="G47" s="19">
        <v>0</v>
      </c>
      <c r="H47" s="20">
        <v>1</v>
      </c>
      <c r="I47" s="20">
        <v>0</v>
      </c>
      <c r="J47" s="20">
        <v>1</v>
      </c>
      <c r="K47" s="20">
        <v>0</v>
      </c>
      <c r="L47" s="20">
        <v>0</v>
      </c>
      <c r="M47" s="20">
        <v>0</v>
      </c>
      <c r="N47" s="20">
        <v>0</v>
      </c>
      <c r="O47" s="20">
        <f t="shared" si="3"/>
        <v>3</v>
      </c>
      <c r="P47" s="16" t="s">
        <v>147</v>
      </c>
      <c r="Q47" s="21">
        <v>3</v>
      </c>
      <c r="R47" s="48">
        <f>(R4/R5)*Q47</f>
        <v>301.08303249097474</v>
      </c>
      <c r="S47" s="20"/>
    </row>
    <row r="48" spans="1:19" s="46" customFormat="1" ht="12.75">
      <c r="A48" s="24" t="s">
        <v>150</v>
      </c>
      <c r="B48" s="59" t="s">
        <v>151</v>
      </c>
      <c r="C48" s="62" t="s">
        <v>152</v>
      </c>
      <c r="D48" s="32" t="s">
        <v>153</v>
      </c>
      <c r="E48" s="32">
        <v>0</v>
      </c>
      <c r="F48" s="43">
        <v>1</v>
      </c>
      <c r="G48" s="43">
        <v>0</v>
      </c>
      <c r="H48" s="44">
        <v>2</v>
      </c>
      <c r="I48" s="44">
        <v>0</v>
      </c>
      <c r="J48" s="44">
        <v>1</v>
      </c>
      <c r="K48" s="44">
        <v>0</v>
      </c>
      <c r="L48" s="44">
        <v>0</v>
      </c>
      <c r="M48" s="44">
        <v>0</v>
      </c>
      <c r="N48" s="44">
        <v>0</v>
      </c>
      <c r="O48" s="44">
        <f t="shared" si="3"/>
        <v>4</v>
      </c>
      <c r="P48" s="24" t="s">
        <v>150</v>
      </c>
      <c r="Q48" s="21">
        <v>4</v>
      </c>
      <c r="R48" s="50">
        <f>(R4/R5)*Q48</f>
        <v>401.44404332129966</v>
      </c>
      <c r="S48" s="44"/>
    </row>
    <row r="49" spans="1:19" s="46" customFormat="1" ht="12.75">
      <c r="A49" s="24" t="s">
        <v>154</v>
      </c>
      <c r="B49" s="59" t="s">
        <v>155</v>
      </c>
      <c r="C49" s="44"/>
      <c r="D49" s="32"/>
      <c r="E49" s="32">
        <v>0</v>
      </c>
      <c r="F49" s="43">
        <v>2</v>
      </c>
      <c r="G49" s="43">
        <v>0</v>
      </c>
      <c r="H49" s="44">
        <v>2</v>
      </c>
      <c r="I49" s="44">
        <v>0</v>
      </c>
      <c r="J49" s="44">
        <v>1</v>
      </c>
      <c r="K49" s="44">
        <v>0</v>
      </c>
      <c r="L49" s="44">
        <v>0</v>
      </c>
      <c r="M49" s="44">
        <v>0</v>
      </c>
      <c r="N49" s="44">
        <v>0</v>
      </c>
      <c r="O49" s="44">
        <f t="shared" si="3"/>
        <v>5</v>
      </c>
      <c r="P49" s="24" t="s">
        <v>154</v>
      </c>
      <c r="Q49" s="21">
        <v>5</v>
      </c>
      <c r="R49" s="50">
        <f>(R4/R5)*Q49</f>
        <v>501.8050541516246</v>
      </c>
      <c r="S49" s="44"/>
    </row>
    <row r="50" spans="1:19" ht="12.75">
      <c r="A50" s="16" t="s">
        <v>156</v>
      </c>
      <c r="B50" s="58" t="s">
        <v>56</v>
      </c>
      <c r="C50" s="62"/>
      <c r="D50" s="18"/>
      <c r="E50" s="18">
        <v>0</v>
      </c>
      <c r="F50" s="19">
        <v>2</v>
      </c>
      <c r="G50" s="19">
        <v>0</v>
      </c>
      <c r="H50" s="20">
        <v>2</v>
      </c>
      <c r="I50" s="20">
        <v>0</v>
      </c>
      <c r="J50" s="20">
        <v>2</v>
      </c>
      <c r="K50" s="20">
        <v>1</v>
      </c>
      <c r="L50" s="20">
        <v>0</v>
      </c>
      <c r="M50" s="20">
        <v>0</v>
      </c>
      <c r="N50" s="20">
        <v>0</v>
      </c>
      <c r="O50" s="20">
        <f t="shared" si="3"/>
        <v>7</v>
      </c>
      <c r="P50" s="16" t="s">
        <v>156</v>
      </c>
      <c r="Q50" s="21">
        <v>7</v>
      </c>
      <c r="R50" s="48">
        <f>(R4/R5)*Q50</f>
        <v>702.5270758122745</v>
      </c>
      <c r="S50" s="20"/>
    </row>
    <row r="51" spans="1:19" s="46" customFormat="1" ht="25.5">
      <c r="A51" s="24" t="s">
        <v>157</v>
      </c>
      <c r="B51" s="59" t="s">
        <v>155</v>
      </c>
      <c r="C51" s="44"/>
      <c r="D51" s="32"/>
      <c r="E51" s="32">
        <v>0</v>
      </c>
      <c r="F51" s="43">
        <v>2</v>
      </c>
      <c r="G51" s="43">
        <v>0</v>
      </c>
      <c r="H51" s="44">
        <v>2</v>
      </c>
      <c r="I51" s="44">
        <v>0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f t="shared" si="3"/>
        <v>5</v>
      </c>
      <c r="P51" s="24" t="s">
        <v>157</v>
      </c>
      <c r="Q51" s="21">
        <v>5</v>
      </c>
      <c r="R51" s="48">
        <f>(R4/R5)*Q51</f>
        <v>501.8050541516246</v>
      </c>
      <c r="S51" s="44"/>
    </row>
    <row r="52" spans="1:19" ht="12.75">
      <c r="A52" s="16" t="s">
        <v>158</v>
      </c>
      <c r="B52" s="58" t="s">
        <v>159</v>
      </c>
      <c r="C52" s="61"/>
      <c r="D52" s="18"/>
      <c r="E52" s="18">
        <v>0</v>
      </c>
      <c r="F52" s="19">
        <v>0</v>
      </c>
      <c r="G52" s="19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f t="shared" si="3"/>
        <v>0</v>
      </c>
      <c r="P52" s="16" t="s">
        <v>158</v>
      </c>
      <c r="Q52" s="21">
        <v>0</v>
      </c>
      <c r="R52" s="20">
        <v>0</v>
      </c>
      <c r="S52" s="20"/>
    </row>
    <row r="53" spans="1:19" s="46" customFormat="1" ht="12.75">
      <c r="A53" s="63" t="s">
        <v>160</v>
      </c>
      <c r="B53" s="64" t="s">
        <v>161</v>
      </c>
      <c r="C53" s="44" t="s">
        <v>162</v>
      </c>
      <c r="D53" s="69" t="s">
        <v>163</v>
      </c>
      <c r="E53" s="69">
        <v>0</v>
      </c>
      <c r="F53" s="43">
        <v>1</v>
      </c>
      <c r="G53" s="43">
        <v>0</v>
      </c>
      <c r="H53" s="44">
        <v>1</v>
      </c>
      <c r="I53" s="44">
        <v>0</v>
      </c>
      <c r="J53" s="44">
        <v>3</v>
      </c>
      <c r="K53" s="44">
        <v>1</v>
      </c>
      <c r="L53" s="44">
        <v>0</v>
      </c>
      <c r="M53" s="44">
        <v>0</v>
      </c>
      <c r="N53" s="44">
        <v>0</v>
      </c>
      <c r="O53" s="44">
        <f t="shared" si="3"/>
        <v>6</v>
      </c>
      <c r="P53" s="63" t="s">
        <v>160</v>
      </c>
      <c r="Q53" s="21">
        <v>6</v>
      </c>
      <c r="R53" s="50">
        <f>(R4/R5)*Q53</f>
        <v>602.1660649819495</v>
      </c>
      <c r="S53" s="44"/>
    </row>
    <row r="54" spans="1:19" ht="38.25">
      <c r="A54" s="70" t="s">
        <v>164</v>
      </c>
      <c r="B54" s="71" t="s">
        <v>165</v>
      </c>
      <c r="C54" s="39" t="s">
        <v>166</v>
      </c>
      <c r="D54" s="72" t="s">
        <v>167</v>
      </c>
      <c r="E54" s="72">
        <v>4</v>
      </c>
      <c r="F54" s="19"/>
      <c r="G54" s="19"/>
      <c r="H54" s="20"/>
      <c r="I54" s="20"/>
      <c r="J54" s="20"/>
      <c r="K54" s="20"/>
      <c r="L54" s="20"/>
      <c r="M54" s="20"/>
      <c r="N54" s="20">
        <v>0</v>
      </c>
      <c r="O54" s="20">
        <f>SUM(E54:M54)</f>
        <v>4</v>
      </c>
      <c r="P54" s="70" t="s">
        <v>164</v>
      </c>
      <c r="Q54" s="21">
        <v>4</v>
      </c>
      <c r="R54" s="48">
        <f>(R4/R5)*Q54</f>
        <v>401.44404332129966</v>
      </c>
      <c r="S54" s="20"/>
    </row>
    <row r="55" spans="1:19" s="46" customFormat="1" ht="12.75">
      <c r="A55" s="63" t="s">
        <v>168</v>
      </c>
      <c r="B55" s="73" t="s">
        <v>169</v>
      </c>
      <c r="C55" s="44" t="s">
        <v>170</v>
      </c>
      <c r="D55" s="69" t="s">
        <v>171</v>
      </c>
      <c r="E55" s="69">
        <v>4</v>
      </c>
      <c r="F55" s="43"/>
      <c r="G55" s="43"/>
      <c r="H55" s="44"/>
      <c r="I55" s="44"/>
      <c r="J55" s="44"/>
      <c r="K55" s="44"/>
      <c r="L55" s="44"/>
      <c r="M55" s="44"/>
      <c r="N55" s="44">
        <v>0</v>
      </c>
      <c r="O55" s="44">
        <f>SUM(E55:M55)</f>
        <v>4</v>
      </c>
      <c r="P55" s="63" t="s">
        <v>168</v>
      </c>
      <c r="Q55" s="21">
        <v>4</v>
      </c>
      <c r="R55" s="50">
        <f>(R4/R5)*Q55</f>
        <v>401.44404332129966</v>
      </c>
      <c r="S55" s="44"/>
    </row>
    <row r="56" spans="1:19" ht="12.75">
      <c r="A56" s="16" t="s">
        <v>172</v>
      </c>
      <c r="B56" s="58" t="s">
        <v>173</v>
      </c>
      <c r="C56" s="62"/>
      <c r="D56" s="18" t="s">
        <v>174</v>
      </c>
      <c r="E56" s="18">
        <v>4</v>
      </c>
      <c r="F56" s="19"/>
      <c r="G56" s="19"/>
      <c r="H56" s="20"/>
      <c r="I56" s="20"/>
      <c r="J56" s="20"/>
      <c r="K56" s="20"/>
      <c r="L56" s="20"/>
      <c r="M56" s="20"/>
      <c r="N56" s="20">
        <v>0</v>
      </c>
      <c r="O56" s="20">
        <f>SUM(E56:M56)</f>
        <v>4</v>
      </c>
      <c r="P56" s="16" t="s">
        <v>172</v>
      </c>
      <c r="Q56" s="21">
        <v>4</v>
      </c>
      <c r="R56" s="48">
        <f>(R4/R5)*Q56</f>
        <v>401.44404332129966</v>
      </c>
      <c r="S56" s="20"/>
    </row>
    <row r="57" spans="1:19" s="46" customFormat="1" ht="12.75">
      <c r="A57" s="24" t="s">
        <v>175</v>
      </c>
      <c r="B57" s="59" t="s">
        <v>176</v>
      </c>
      <c r="C57" s="44"/>
      <c r="D57" s="44" t="s">
        <v>177</v>
      </c>
      <c r="E57" s="44">
        <v>0</v>
      </c>
      <c r="F57" s="43">
        <v>8</v>
      </c>
      <c r="G57" s="43">
        <v>0</v>
      </c>
      <c r="H57" s="44">
        <v>1</v>
      </c>
      <c r="I57" s="44">
        <v>1</v>
      </c>
      <c r="J57" s="44">
        <v>10</v>
      </c>
      <c r="K57" s="44">
        <v>0</v>
      </c>
      <c r="L57" s="44">
        <v>0</v>
      </c>
      <c r="M57" s="44">
        <v>0</v>
      </c>
      <c r="N57" s="44">
        <v>10</v>
      </c>
      <c r="O57" s="44">
        <f>SUM(E57:N57)</f>
        <v>30</v>
      </c>
      <c r="P57" s="24" t="s">
        <v>178</v>
      </c>
      <c r="Q57" s="21">
        <v>30</v>
      </c>
      <c r="R57" s="50">
        <f>(R4/R5)*Q57</f>
        <v>3010.8303249097476</v>
      </c>
      <c r="S57" s="44">
        <v>3200</v>
      </c>
    </row>
    <row r="58" spans="1:19" s="74" customFormat="1" ht="12.75">
      <c r="A58" s="16" t="s">
        <v>179</v>
      </c>
      <c r="B58" s="58" t="s">
        <v>180</v>
      </c>
      <c r="C58" s="62"/>
      <c r="D58" s="20"/>
      <c r="E58" s="20">
        <v>0</v>
      </c>
      <c r="F58" s="19">
        <v>1</v>
      </c>
      <c r="G58" s="19">
        <v>0</v>
      </c>
      <c r="H58" s="20">
        <v>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2</v>
      </c>
      <c r="P58" s="16" t="s">
        <v>181</v>
      </c>
      <c r="Q58" s="21">
        <v>2</v>
      </c>
      <c r="R58" s="48">
        <f>(R4/R5)*O58</f>
        <v>200.72202166064983</v>
      </c>
      <c r="S58" s="20"/>
    </row>
    <row r="59" spans="1:19" ht="12.75">
      <c r="A59" s="16"/>
      <c r="B59" s="58"/>
      <c r="C59" s="62"/>
      <c r="D59" s="20"/>
      <c r="E59" s="20"/>
      <c r="F59" s="19"/>
      <c r="G59" s="19"/>
      <c r="H59" s="20"/>
      <c r="I59" s="20"/>
      <c r="J59" s="20"/>
      <c r="K59" s="20"/>
      <c r="L59" s="20"/>
      <c r="M59" s="20"/>
      <c r="N59" s="20" t="s">
        <v>182</v>
      </c>
      <c r="O59" s="20">
        <f>SUM(O6:O58)</f>
        <v>275</v>
      </c>
      <c r="P59" s="16"/>
      <c r="Q59" s="21">
        <f>SUM(Q6:Q58)</f>
        <v>275</v>
      </c>
      <c r="R59" s="20"/>
      <c r="S59" s="20"/>
    </row>
    <row r="60" spans="1:18" ht="12.75">
      <c r="A60" s="75"/>
      <c r="B60" s="76"/>
      <c r="C60" s="77"/>
      <c r="D60" s="13"/>
      <c r="E60" s="13"/>
      <c r="F60" s="78"/>
      <c r="G60" s="78"/>
      <c r="H60" s="74"/>
      <c r="I60" s="74"/>
      <c r="J60" s="74"/>
      <c r="K60" s="74"/>
      <c r="L60" s="74"/>
      <c r="M60" s="74"/>
      <c r="N60" s="74"/>
      <c r="O60" s="74"/>
      <c r="P60" s="75"/>
      <c r="R60" s="79">
        <f>SUM(R6:R58)</f>
        <v>27727.770484629684</v>
      </c>
    </row>
    <row r="61" spans="1:21" ht="12.75">
      <c r="A61" s="75"/>
      <c r="B61" s="76"/>
      <c r="C61"/>
      <c r="D61" s="80"/>
      <c r="E61" s="80"/>
      <c r="F61" s="78"/>
      <c r="G61" s="78"/>
      <c r="H61" s="74"/>
      <c r="I61" s="74"/>
      <c r="J61" s="74"/>
      <c r="K61" s="74"/>
      <c r="L61" s="74"/>
      <c r="M61" s="74"/>
      <c r="N61" s="74"/>
      <c r="O61" s="74"/>
      <c r="P61"/>
      <c r="Q61" s="81"/>
      <c r="R61"/>
      <c r="S61"/>
      <c r="T61"/>
      <c r="U61"/>
    </row>
    <row r="62" spans="1:21" ht="12.75">
      <c r="A62" s="75"/>
      <c r="C62"/>
      <c r="D62" s="80"/>
      <c r="E62" s="80"/>
      <c r="F62" s="78"/>
      <c r="G62" s="78"/>
      <c r="P62"/>
      <c r="Q62" s="81"/>
      <c r="R62"/>
      <c r="S62"/>
      <c r="T62"/>
      <c r="U62"/>
    </row>
    <row r="63" spans="1:21" ht="12.75">
      <c r="A63" s="75"/>
      <c r="C63"/>
      <c r="D63" s="80"/>
      <c r="E63" s="80"/>
      <c r="F63" s="82"/>
      <c r="G63" s="82"/>
      <c r="P63"/>
      <c r="Q63" s="81"/>
      <c r="R63"/>
      <c r="S63"/>
      <c r="T63"/>
      <c r="U63"/>
    </row>
    <row r="64" spans="1:21" ht="12.75">
      <c r="A64" s="75"/>
      <c r="B64"/>
      <c r="C64"/>
      <c r="D64" s="80"/>
      <c r="E64" s="80"/>
      <c r="F64" s="78"/>
      <c r="G64" s="78"/>
      <c r="H64" s="74"/>
      <c r="I64" s="74"/>
      <c r="J64" s="74"/>
      <c r="K64" s="74"/>
      <c r="L64" s="74"/>
      <c r="M64" s="74"/>
      <c r="N64" s="74"/>
      <c r="O64" s="74"/>
      <c r="P64"/>
      <c r="Q64" s="81"/>
      <c r="R64"/>
      <c r="S64"/>
      <c r="T64"/>
      <c r="U64"/>
    </row>
    <row r="65" spans="1:21" ht="12.75">
      <c r="A65" s="75"/>
      <c r="B65" s="83"/>
      <c r="C65"/>
      <c r="D65" s="80"/>
      <c r="E65" s="80"/>
      <c r="F65" s="78"/>
      <c r="G65" s="78"/>
      <c r="H65" s="74"/>
      <c r="I65" s="74"/>
      <c r="J65" s="74"/>
      <c r="K65" s="74"/>
      <c r="L65" s="74"/>
      <c r="M65" s="74"/>
      <c r="N65" s="74"/>
      <c r="O65" s="74"/>
      <c r="P65"/>
      <c r="Q65" s="81"/>
      <c r="R65"/>
      <c r="S65"/>
      <c r="T65"/>
      <c r="U65"/>
    </row>
    <row r="66" spans="1:21" ht="12.75">
      <c r="A66" s="75"/>
      <c r="B66" s="83"/>
      <c r="C66"/>
      <c r="D66" s="80"/>
      <c r="E66" s="80"/>
      <c r="F66" s="78"/>
      <c r="G66" s="78"/>
      <c r="H66" s="74"/>
      <c r="I66" s="74"/>
      <c r="J66" s="74"/>
      <c r="K66" s="74"/>
      <c r="L66" s="74"/>
      <c r="M66" s="74"/>
      <c r="N66" s="74"/>
      <c r="O66" s="74"/>
      <c r="P66"/>
      <c r="Q66" s="81"/>
      <c r="R66"/>
      <c r="S66"/>
      <c r="T66"/>
      <c r="U66"/>
    </row>
    <row r="67" spans="1:21" ht="12.75">
      <c r="A67" s="75"/>
      <c r="B67" s="83"/>
      <c r="C67"/>
      <c r="D67" s="80"/>
      <c r="E67" s="80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/>
      <c r="Q67" s="81"/>
      <c r="R67"/>
      <c r="S67"/>
      <c r="T67"/>
      <c r="U67"/>
    </row>
    <row r="68" spans="1:21" ht="12.75">
      <c r="A68" s="75"/>
      <c r="B68" s="84"/>
      <c r="C68" s="62"/>
      <c r="D68" s="80"/>
      <c r="E68" s="80"/>
      <c r="F68" s="78"/>
      <c r="G68" s="78"/>
      <c r="H68" s="74"/>
      <c r="I68" s="74"/>
      <c r="J68" s="74"/>
      <c r="K68" s="74"/>
      <c r="L68" s="74"/>
      <c r="M68" s="74"/>
      <c r="N68" s="74"/>
      <c r="O68" s="74"/>
      <c r="P68"/>
      <c r="Q68" s="81"/>
      <c r="R68"/>
      <c r="S68"/>
      <c r="T68"/>
      <c r="U68"/>
    </row>
    <row r="69" spans="1:21" ht="12.75">
      <c r="A69" s="75"/>
      <c r="B69" s="84"/>
      <c r="C69" s="61"/>
      <c r="D69" s="80"/>
      <c r="E69" s="80"/>
      <c r="F69" s="78"/>
      <c r="G69" s="78"/>
      <c r="P69"/>
      <c r="Q69" s="81"/>
      <c r="R69"/>
      <c r="S69"/>
      <c r="T69"/>
      <c r="U69"/>
    </row>
    <row r="70" spans="1:21" ht="12.75">
      <c r="A70" s="75"/>
      <c r="C70" s="77"/>
      <c r="D70" s="80"/>
      <c r="E70" s="80"/>
      <c r="F70" s="78"/>
      <c r="G70" s="78"/>
      <c r="P70"/>
      <c r="Q70" s="81"/>
      <c r="R70"/>
      <c r="S70"/>
      <c r="T70"/>
      <c r="U70"/>
    </row>
    <row r="71" spans="1:21" ht="12.75">
      <c r="A71" s="75"/>
      <c r="C71"/>
      <c r="D71" s="80"/>
      <c r="E71" s="80"/>
      <c r="F71" s="78"/>
      <c r="G71" s="78"/>
      <c r="P71"/>
      <c r="Q71" s="81"/>
      <c r="R71"/>
      <c r="S71"/>
      <c r="T71"/>
      <c r="U71"/>
    </row>
    <row r="72" spans="1:21" ht="12.75">
      <c r="A72" s="75"/>
      <c r="C72"/>
      <c r="D72" s="80"/>
      <c r="E72" s="80"/>
      <c r="F72" s="78"/>
      <c r="G72" s="78"/>
      <c r="P72"/>
      <c r="Q72" s="81"/>
      <c r="R72"/>
      <c r="S72"/>
      <c r="T72"/>
      <c r="U72"/>
    </row>
    <row r="73" spans="1:18" ht="12.75">
      <c r="A73" s="83"/>
      <c r="C73"/>
      <c r="D73" s="80"/>
      <c r="E73" s="80"/>
      <c r="F73" s="78"/>
      <c r="G73" s="78"/>
      <c r="P73" s="75"/>
      <c r="R73" s="74"/>
    </row>
    <row r="74" spans="1:18" ht="38.25" customHeight="1">
      <c r="A74" s="75"/>
      <c r="B74" s="13"/>
      <c r="C74"/>
      <c r="D74" s="80"/>
      <c r="E74" s="80"/>
      <c r="F74" s="74"/>
      <c r="G74" s="74"/>
      <c r="P74" s="75"/>
      <c r="R74" s="74"/>
    </row>
    <row r="75" spans="1:18" ht="12.75">
      <c r="A75" s="75"/>
      <c r="B75" s="13"/>
      <c r="C75"/>
      <c r="D75" s="80"/>
      <c r="E75" s="80"/>
      <c r="F75" s="74"/>
      <c r="G75" s="74"/>
      <c r="P75" s="75"/>
      <c r="R75" s="74"/>
    </row>
    <row r="76" spans="1:18" ht="12.75">
      <c r="A76" s="75"/>
      <c r="B76" s="13"/>
      <c r="C76"/>
      <c r="D76" s="80"/>
      <c r="E76" s="80"/>
      <c r="F76" s="74"/>
      <c r="G76" s="74"/>
      <c r="P76" s="75"/>
      <c r="R76" s="74"/>
    </row>
    <row r="77" spans="1:18" s="46" customFormat="1" ht="12.75">
      <c r="A77" s="85"/>
      <c r="B77" s="86"/>
      <c r="C77"/>
      <c r="D77" s="80"/>
      <c r="E77" s="80"/>
      <c r="F77" s="47"/>
      <c r="G77" s="47"/>
      <c r="P77" s="85"/>
      <c r="Q77" s="14"/>
      <c r="R77" s="47"/>
    </row>
    <row r="78" spans="1:18" s="46" customFormat="1" ht="12.75">
      <c r="A78" s="85"/>
      <c r="B78" s="86"/>
      <c r="C78"/>
      <c r="D78" s="80"/>
      <c r="E78" s="80"/>
      <c r="F78" s="47"/>
      <c r="G78" s="47"/>
      <c r="P78" s="85"/>
      <c r="Q78" s="14"/>
      <c r="R78" s="47"/>
    </row>
    <row r="79" spans="1:18" s="46" customFormat="1" ht="12.75">
      <c r="A79" s="85"/>
      <c r="B79" s="86"/>
      <c r="C79"/>
      <c r="D79" s="80"/>
      <c r="E79" s="80"/>
      <c r="F79" s="47"/>
      <c r="G79" s="47"/>
      <c r="P79" s="85"/>
      <c r="Q79" s="14"/>
      <c r="R79" s="47"/>
    </row>
    <row r="80" spans="1:18" ht="12.75">
      <c r="A80" s="75"/>
      <c r="B80" s="87"/>
      <c r="C80"/>
      <c r="D80" s="80"/>
      <c r="E80" s="80"/>
      <c r="F80" s="74"/>
      <c r="G80" s="74"/>
      <c r="P80" s="75"/>
      <c r="R80" s="74"/>
    </row>
    <row r="81" spans="1:18" s="46" customFormat="1" ht="12.75">
      <c r="A81" s="85"/>
      <c r="B81" s="86"/>
      <c r="C81"/>
      <c r="D81" s="80"/>
      <c r="E81" s="80"/>
      <c r="F81" s="47"/>
      <c r="G81" s="47"/>
      <c r="P81" s="85"/>
      <c r="Q81" s="14"/>
      <c r="R81" s="47"/>
    </row>
    <row r="82" spans="1:18" ht="12.75">
      <c r="A82" s="75"/>
      <c r="B82" s="87"/>
      <c r="C82"/>
      <c r="D82" s="80"/>
      <c r="E82" s="80"/>
      <c r="F82" s="74"/>
      <c r="G82" s="74"/>
      <c r="H82" s="87"/>
      <c r="P82" s="75"/>
      <c r="R82" s="74"/>
    </row>
    <row r="83" spans="1:18" ht="12.75">
      <c r="A83" s="75"/>
      <c r="B83" s="13"/>
      <c r="C83"/>
      <c r="D83" s="80"/>
      <c r="E83" s="80"/>
      <c r="F83" s="74"/>
      <c r="G83" s="74"/>
      <c r="P83" s="75"/>
      <c r="R83" s="74"/>
    </row>
    <row r="84" spans="1:18" ht="12.75">
      <c r="A84" s="75"/>
      <c r="B84" s="13"/>
      <c r="C84"/>
      <c r="D84" s="80"/>
      <c r="E84" s="80"/>
      <c r="F84" s="74"/>
      <c r="G84" s="74"/>
      <c r="P84" s="75"/>
      <c r="R84" s="74"/>
    </row>
    <row r="85" spans="2:7" ht="12.75">
      <c r="B85" s="13"/>
      <c r="C85"/>
      <c r="F85" s="15"/>
      <c r="G85" s="1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90" zoomScaleNormal="90" zoomScalePageLayoutView="0" workbookViewId="0" topLeftCell="D1">
      <selection activeCell="J19" sqref="J19"/>
    </sheetView>
  </sheetViews>
  <sheetFormatPr defaultColWidth="11.57421875" defaultRowHeight="12.75"/>
  <cols>
    <col min="1" max="1" width="62.57421875" style="0" customWidth="1"/>
    <col min="2" max="2" width="16.57421875" style="0" customWidth="1"/>
    <col min="3" max="4" width="22.7109375" style="0" customWidth="1"/>
    <col min="5" max="5" width="12.57421875" style="0" customWidth="1"/>
    <col min="6" max="6" width="47.28125" style="0" customWidth="1"/>
    <col min="7" max="7" width="24.421875" style="0" customWidth="1"/>
    <col min="8" max="8" width="11.57421875" style="0" customWidth="1"/>
    <col min="9" max="9" width="18.8515625" style="0" customWidth="1"/>
    <col min="10" max="10" width="34.421875" style="0" customWidth="1"/>
  </cols>
  <sheetData>
    <row r="2" spans="1:9" ht="63.75" customHeight="1">
      <c r="A2" s="71" t="s">
        <v>183</v>
      </c>
      <c r="B2" s="88"/>
      <c r="C2" s="88"/>
      <c r="D2" s="10"/>
      <c r="E2" s="12"/>
      <c r="F2" s="12"/>
      <c r="G2" s="13"/>
      <c r="H2" s="13"/>
      <c r="I2" s="13"/>
    </row>
    <row r="3" spans="1:12" ht="43.5" customHeight="1">
      <c r="A3" s="16"/>
      <c r="B3" s="16" t="s">
        <v>184</v>
      </c>
      <c r="C3" s="16" t="s">
        <v>185</v>
      </c>
      <c r="D3" s="20" t="s">
        <v>186</v>
      </c>
      <c r="E3" s="20" t="s">
        <v>187</v>
      </c>
      <c r="F3" s="20" t="s">
        <v>188</v>
      </c>
      <c r="G3" s="20" t="s">
        <v>189</v>
      </c>
      <c r="H3" s="20" t="s">
        <v>190</v>
      </c>
      <c r="I3" s="20" t="s">
        <v>191</v>
      </c>
      <c r="J3" s="89" t="s">
        <v>192</v>
      </c>
      <c r="L3">
        <v>8000</v>
      </c>
    </row>
    <row r="4" spans="1:10" ht="12.75">
      <c r="A4" s="16"/>
      <c r="B4" s="16"/>
      <c r="C4" s="16"/>
      <c r="D4" s="20"/>
      <c r="E4" s="20"/>
      <c r="F4" s="20"/>
      <c r="G4" s="20"/>
      <c r="H4" s="20">
        <v>8000</v>
      </c>
      <c r="I4" s="20"/>
      <c r="J4" s="89"/>
    </row>
    <row r="5" spans="1:10" ht="12.75">
      <c r="A5" s="16"/>
      <c r="B5" s="16"/>
      <c r="C5" s="16"/>
      <c r="D5" s="20"/>
      <c r="E5" s="20"/>
      <c r="F5" s="20"/>
      <c r="G5" s="20"/>
      <c r="H5" s="20"/>
      <c r="I5" s="20"/>
      <c r="J5" s="89"/>
    </row>
    <row r="6" spans="1:10" s="91" customFormat="1" ht="31.5" customHeight="1">
      <c r="A6" s="44" t="s">
        <v>193</v>
      </c>
      <c r="B6" s="31" t="s">
        <v>194</v>
      </c>
      <c r="C6" s="44" t="s">
        <v>195</v>
      </c>
      <c r="D6" s="90">
        <v>41997</v>
      </c>
      <c r="E6" s="44" t="s">
        <v>196</v>
      </c>
      <c r="F6" s="44">
        <v>10</v>
      </c>
      <c r="G6" s="44"/>
      <c r="H6" s="44"/>
      <c r="I6" s="44">
        <v>3000</v>
      </c>
      <c r="J6" s="62">
        <f>(H4/F13)*F6</f>
        <v>4000</v>
      </c>
    </row>
    <row r="7" spans="1:10" ht="12.75">
      <c r="A7" s="24"/>
      <c r="B7" s="24"/>
      <c r="C7" s="24"/>
      <c r="D7" s="90">
        <v>41824</v>
      </c>
      <c r="E7" s="44"/>
      <c r="F7" s="44"/>
      <c r="G7" s="44" t="s">
        <v>197</v>
      </c>
      <c r="H7" s="44"/>
      <c r="I7" s="44"/>
      <c r="J7" s="89"/>
    </row>
    <row r="8" spans="1:10" ht="12.75">
      <c r="A8" s="24"/>
      <c r="B8" s="24"/>
      <c r="C8" s="24"/>
      <c r="D8" s="90"/>
      <c r="E8" s="44"/>
      <c r="F8" s="44"/>
      <c r="G8" s="44"/>
      <c r="H8" s="44"/>
      <c r="I8" s="44"/>
      <c r="J8" s="89"/>
    </row>
    <row r="9" spans="1:10" ht="12.75">
      <c r="A9" s="24"/>
      <c r="B9" s="24"/>
      <c r="C9" s="24"/>
      <c r="D9" s="90">
        <v>41928</v>
      </c>
      <c r="E9" s="44"/>
      <c r="F9" s="44"/>
      <c r="G9" s="44"/>
      <c r="H9" s="44"/>
      <c r="I9" s="44"/>
      <c r="J9" s="89"/>
    </row>
    <row r="10" spans="1:10" ht="12.75">
      <c r="A10" s="16" t="s">
        <v>198</v>
      </c>
      <c r="B10" s="16"/>
      <c r="C10" s="16"/>
      <c r="D10" s="92">
        <v>41941</v>
      </c>
      <c r="E10" s="20"/>
      <c r="F10" s="20">
        <v>4.5</v>
      </c>
      <c r="G10" s="20"/>
      <c r="H10" s="20"/>
      <c r="I10" s="20">
        <v>0</v>
      </c>
      <c r="J10" s="89">
        <f>(H4/F13)*F10</f>
        <v>1800</v>
      </c>
    </row>
    <row r="11" spans="1:10" ht="25.5">
      <c r="A11" s="24" t="s">
        <v>134</v>
      </c>
      <c r="B11" s="24"/>
      <c r="C11" s="24"/>
      <c r="D11" s="90">
        <v>41305</v>
      </c>
      <c r="E11" s="44"/>
      <c r="F11" s="44">
        <v>5</v>
      </c>
      <c r="G11" s="31" t="s">
        <v>199</v>
      </c>
      <c r="H11" s="44"/>
      <c r="I11" s="44">
        <v>1500</v>
      </c>
      <c r="J11" s="89">
        <f>(H4/F13)*F11</f>
        <v>2000</v>
      </c>
    </row>
    <row r="12" spans="1:10" ht="38.25">
      <c r="A12" s="16" t="s">
        <v>200</v>
      </c>
      <c r="B12" s="16" t="s">
        <v>201</v>
      </c>
      <c r="C12" s="16" t="s">
        <v>202</v>
      </c>
      <c r="D12" s="92">
        <v>41690</v>
      </c>
      <c r="E12" s="92">
        <v>41838</v>
      </c>
      <c r="F12" s="93">
        <v>0.5</v>
      </c>
      <c r="G12" s="92"/>
      <c r="H12" s="20"/>
      <c r="I12" s="20">
        <v>1500</v>
      </c>
      <c r="J12" s="89">
        <f>(H4/F13)*F12</f>
        <v>200</v>
      </c>
    </row>
    <row r="13" spans="1:10" ht="12.75">
      <c r="A13" s="16"/>
      <c r="B13" s="16"/>
      <c r="C13" s="16"/>
      <c r="D13" s="20"/>
      <c r="E13" s="20"/>
      <c r="F13" s="20">
        <f>SUM(F6:F12)</f>
        <v>20</v>
      </c>
      <c r="G13" s="20"/>
      <c r="H13" s="20"/>
      <c r="I13" s="20"/>
      <c r="J13" s="89"/>
    </row>
    <row r="14" spans="1:9" ht="12.75">
      <c r="A14" s="75"/>
      <c r="B14" s="75"/>
      <c r="C14" s="75"/>
      <c r="D14" s="13"/>
      <c r="E14" s="74"/>
      <c r="F14" s="74"/>
      <c r="G14" s="13"/>
      <c r="H14" s="13"/>
      <c r="I14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2018-02-28T09:57:31Z</dcterms:created>
  <dcterms:modified xsi:type="dcterms:W3CDTF">2018-02-28T09:57:31Z</dcterms:modified>
  <cp:category/>
  <cp:version/>
  <cp:contentType/>
  <cp:contentStatus/>
</cp:coreProperties>
</file>